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LANC FINANCES\"/>
    </mc:Choice>
  </mc:AlternateContent>
  <xr:revisionPtr revIDLastSave="0" documentId="13_ncr:1_{861142AB-E0D7-45C2-8645-87A44E0F06AB}" xr6:coauthVersionLast="47" xr6:coauthVersionMax="47" xr10:uidLastSave="{00000000-0000-0000-0000-000000000000}"/>
  <bookViews>
    <workbookView xWindow="-98" yWindow="-98" windowWidth="22695" windowHeight="14595" tabRatio="731" xr2:uid="{02115A72-C276-425E-B227-031F136FD03A}"/>
  </bookViews>
  <sheets>
    <sheet name="2022-23 Projected Budget" sheetId="5" r:id="rId1"/>
    <sheet name="2022-23 Projected Detail " sheetId="6" r:id="rId2"/>
    <sheet name="Actual Budget" sheetId="7" r:id="rId3"/>
    <sheet name="Actual Detail" sheetId="8" r:id="rId4"/>
  </sheets>
  <externalReferences>
    <externalReference r:id="rId5"/>
  </externalReferences>
  <definedNames>
    <definedName name="_xlnm.Print_Area" localSheetId="0">'2022-23 Projected Budget'!$A$1:$P$50</definedName>
    <definedName name="_xlnm.Print_Area" localSheetId="1">'2022-23 Projected Detail '!$A$1:$N$72</definedName>
    <definedName name="_xlnm.Print_Area" localSheetId="2">'Actual Budget'!$A$2:$P$42</definedName>
    <definedName name="_xlnm.Print_Area" localSheetId="3">'Actual Detail'!$A$1:$N$85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5" l="1"/>
  <c r="D7" i="5"/>
  <c r="E7" i="5"/>
  <c r="F7" i="5"/>
  <c r="G7" i="5"/>
  <c r="H7" i="5"/>
  <c r="I7" i="5"/>
  <c r="J7" i="5"/>
  <c r="K7" i="5"/>
  <c r="L7" i="5"/>
  <c r="M7" i="5"/>
  <c r="B7" i="5"/>
  <c r="M68" i="8"/>
  <c r="L68" i="8"/>
  <c r="K68" i="8"/>
  <c r="J68" i="8"/>
  <c r="I68" i="8"/>
  <c r="H68" i="8"/>
  <c r="G68" i="8"/>
  <c r="F68" i="8"/>
  <c r="E68" i="8"/>
  <c r="D68" i="8"/>
  <c r="C68" i="8"/>
  <c r="B68" i="8"/>
  <c r="N67" i="8"/>
  <c r="N66" i="8"/>
  <c r="N65" i="8"/>
  <c r="N64" i="8"/>
  <c r="N68" i="8" s="1"/>
  <c r="N72" i="8"/>
  <c r="N73" i="8"/>
  <c r="B74" i="8"/>
  <c r="C74" i="8"/>
  <c r="D74" i="8"/>
  <c r="E74" i="8"/>
  <c r="F74" i="8"/>
  <c r="G74" i="8"/>
  <c r="H74" i="8"/>
  <c r="I74" i="8"/>
  <c r="J74" i="8"/>
  <c r="K74" i="8"/>
  <c r="L74" i="8"/>
  <c r="M74" i="8"/>
  <c r="N55" i="8"/>
  <c r="N56" i="8"/>
  <c r="N57" i="8"/>
  <c r="N54" i="8"/>
  <c r="N49" i="8"/>
  <c r="N36" i="8"/>
  <c r="N37" i="8"/>
  <c r="N38" i="8"/>
  <c r="N39" i="8"/>
  <c r="N35" i="8"/>
  <c r="N40" i="8" s="1"/>
  <c r="N44" i="8"/>
  <c r="N45" i="8"/>
  <c r="N43" i="8"/>
  <c r="N46" i="8" s="1"/>
  <c r="C66" i="6"/>
  <c r="D66" i="6"/>
  <c r="E66" i="6"/>
  <c r="F66" i="6"/>
  <c r="G66" i="6"/>
  <c r="H66" i="6"/>
  <c r="I66" i="6"/>
  <c r="J66" i="6"/>
  <c r="K66" i="6"/>
  <c r="L66" i="6"/>
  <c r="M66" i="6"/>
  <c r="B66" i="6"/>
  <c r="C35" i="5"/>
  <c r="D35" i="5"/>
  <c r="E35" i="5"/>
  <c r="F35" i="5"/>
  <c r="G35" i="5"/>
  <c r="H35" i="5"/>
  <c r="I35" i="5"/>
  <c r="J35" i="5"/>
  <c r="K35" i="5"/>
  <c r="L35" i="5"/>
  <c r="M35" i="5"/>
  <c r="B35" i="5"/>
  <c r="C36" i="5"/>
  <c r="D36" i="5"/>
  <c r="E36" i="5"/>
  <c r="F36" i="5"/>
  <c r="G36" i="5"/>
  <c r="H36" i="5"/>
  <c r="I36" i="5"/>
  <c r="J36" i="5"/>
  <c r="K36" i="5"/>
  <c r="L36" i="5"/>
  <c r="M36" i="5"/>
  <c r="B36" i="5"/>
  <c r="C20" i="6"/>
  <c r="D20" i="6"/>
  <c r="E20" i="6"/>
  <c r="F20" i="6"/>
  <c r="G20" i="6"/>
  <c r="H20" i="6"/>
  <c r="H19" i="5" s="1"/>
  <c r="I20" i="6"/>
  <c r="I19" i="5" s="1"/>
  <c r="J20" i="6"/>
  <c r="K20" i="6"/>
  <c r="K19" i="5" s="1"/>
  <c r="L20" i="6"/>
  <c r="M20" i="6"/>
  <c r="M19" i="5" s="1"/>
  <c r="B20" i="6"/>
  <c r="C19" i="5"/>
  <c r="D19" i="5"/>
  <c r="E19" i="5"/>
  <c r="F19" i="5"/>
  <c r="G19" i="5"/>
  <c r="J19" i="5"/>
  <c r="L19" i="5"/>
  <c r="B19" i="5"/>
  <c r="O36" i="5"/>
  <c r="K46" i="8"/>
  <c r="L40" i="8"/>
  <c r="L46" i="8"/>
  <c r="L51" i="8"/>
  <c r="L26" i="7"/>
  <c r="N20" i="8"/>
  <c r="C40" i="8"/>
  <c r="D40" i="8"/>
  <c r="E40" i="8"/>
  <c r="F40" i="8"/>
  <c r="G40" i="8"/>
  <c r="H40" i="8"/>
  <c r="I40" i="8"/>
  <c r="J40" i="8"/>
  <c r="K40" i="8"/>
  <c r="M40" i="8"/>
  <c r="B40" i="8"/>
  <c r="N74" i="8" l="1"/>
  <c r="N35" i="5"/>
  <c r="N36" i="5" s="1"/>
  <c r="C26" i="7"/>
  <c r="C27" i="7" s="1"/>
  <c r="D26" i="7"/>
  <c r="D27" i="7" s="1"/>
  <c r="E26" i="7"/>
  <c r="E27" i="7" s="1"/>
  <c r="F26" i="7"/>
  <c r="G26" i="7"/>
  <c r="H26" i="7"/>
  <c r="H27" i="7" s="1"/>
  <c r="I26" i="7"/>
  <c r="I27" i="7" s="1"/>
  <c r="J26" i="7"/>
  <c r="J27" i="7" s="1"/>
  <c r="K26" i="7"/>
  <c r="K27" i="7" s="1"/>
  <c r="L27" i="7"/>
  <c r="M26" i="7"/>
  <c r="M27" i="7" s="1"/>
  <c r="B26" i="7"/>
  <c r="B27" i="7" s="1"/>
  <c r="G27" i="7"/>
  <c r="B85" i="8"/>
  <c r="B83" i="8"/>
  <c r="B84" i="8"/>
  <c r="B82" i="8"/>
  <c r="C12" i="7"/>
  <c r="C58" i="6"/>
  <c r="D58" i="6"/>
  <c r="E58" i="6"/>
  <c r="F58" i="6"/>
  <c r="G58" i="6"/>
  <c r="H58" i="6"/>
  <c r="I58" i="6"/>
  <c r="J58" i="6"/>
  <c r="K58" i="6"/>
  <c r="L58" i="6"/>
  <c r="M58" i="6"/>
  <c r="N58" i="6"/>
  <c r="B58" i="6"/>
  <c r="M58" i="8"/>
  <c r="L58" i="8"/>
  <c r="K58" i="8"/>
  <c r="J58" i="8"/>
  <c r="I58" i="8"/>
  <c r="H58" i="8"/>
  <c r="G58" i="8"/>
  <c r="F58" i="8"/>
  <c r="E58" i="8"/>
  <c r="D58" i="8"/>
  <c r="C58" i="8"/>
  <c r="B58" i="8"/>
  <c r="M51" i="8"/>
  <c r="K51" i="8"/>
  <c r="J51" i="8"/>
  <c r="I51" i="8"/>
  <c r="H51" i="8"/>
  <c r="G51" i="8"/>
  <c r="F51" i="8"/>
  <c r="E51" i="8"/>
  <c r="D51" i="8"/>
  <c r="C51" i="8"/>
  <c r="B51" i="8"/>
  <c r="N50" i="8"/>
  <c r="M46" i="8"/>
  <c r="L13" i="7"/>
  <c r="J46" i="8"/>
  <c r="I46" i="8"/>
  <c r="H46" i="8"/>
  <c r="G46" i="8"/>
  <c r="F46" i="8"/>
  <c r="E46" i="8"/>
  <c r="D46" i="8"/>
  <c r="C46" i="8"/>
  <c r="B46" i="8"/>
  <c r="K12" i="7"/>
  <c r="F12" i="7"/>
  <c r="E12" i="7"/>
  <c r="M29" i="8"/>
  <c r="L29" i="8"/>
  <c r="L8" i="7" s="1"/>
  <c r="K29" i="8"/>
  <c r="J29" i="8"/>
  <c r="I29" i="8"/>
  <c r="H29" i="8"/>
  <c r="G29" i="8"/>
  <c r="F29" i="8"/>
  <c r="E29" i="8"/>
  <c r="D29" i="8"/>
  <c r="C29" i="8"/>
  <c r="B29" i="8"/>
  <c r="N28" i="8"/>
  <c r="M25" i="8"/>
  <c r="L25" i="8"/>
  <c r="K25" i="8"/>
  <c r="J25" i="8"/>
  <c r="I25" i="8"/>
  <c r="H25" i="8"/>
  <c r="G25" i="8"/>
  <c r="F25" i="8"/>
  <c r="E25" i="8"/>
  <c r="D25" i="8"/>
  <c r="C25" i="8"/>
  <c r="B25" i="8"/>
  <c r="N24" i="8"/>
  <c r="M21" i="8"/>
  <c r="M6" i="7" s="1"/>
  <c r="L21" i="8"/>
  <c r="L6" i="7" s="1"/>
  <c r="K21" i="8"/>
  <c r="J21" i="8"/>
  <c r="I21" i="8"/>
  <c r="H21" i="8"/>
  <c r="G21" i="8"/>
  <c r="F21" i="8"/>
  <c r="E21" i="8"/>
  <c r="D21" i="8"/>
  <c r="C21" i="8"/>
  <c r="B21" i="8"/>
  <c r="N19" i="8"/>
  <c r="N18" i="8"/>
  <c r="N17" i="8"/>
  <c r="N16" i="8"/>
  <c r="M13" i="8"/>
  <c r="M5" i="7" s="1"/>
  <c r="L13" i="8"/>
  <c r="L5" i="7" s="1"/>
  <c r="K13" i="8"/>
  <c r="K5" i="7" s="1"/>
  <c r="J13" i="8"/>
  <c r="I13" i="8"/>
  <c r="H13" i="8"/>
  <c r="G13" i="8"/>
  <c r="F13" i="8"/>
  <c r="E13" i="8"/>
  <c r="D13" i="8"/>
  <c r="C13" i="8"/>
  <c r="B13" i="8"/>
  <c r="M9" i="8"/>
  <c r="L9" i="8"/>
  <c r="L4" i="7" s="1"/>
  <c r="K9" i="8"/>
  <c r="J9" i="8"/>
  <c r="I9" i="8"/>
  <c r="H9" i="8"/>
  <c r="G9" i="8"/>
  <c r="F9" i="8"/>
  <c r="E9" i="8"/>
  <c r="D9" i="8"/>
  <c r="C9" i="8"/>
  <c r="B9" i="8"/>
  <c r="N8" i="8"/>
  <c r="M5" i="8"/>
  <c r="L5" i="8"/>
  <c r="K5" i="8"/>
  <c r="J5" i="8"/>
  <c r="I5" i="8"/>
  <c r="H5" i="8"/>
  <c r="G5" i="8"/>
  <c r="F5" i="8"/>
  <c r="E5" i="8"/>
  <c r="D5" i="8"/>
  <c r="C5" i="8"/>
  <c r="B5" i="8"/>
  <c r="N4" i="8"/>
  <c r="N3" i="8"/>
  <c r="M42" i="7"/>
  <c r="L42" i="7"/>
  <c r="K42" i="7"/>
  <c r="J42" i="7"/>
  <c r="I42" i="7"/>
  <c r="H42" i="7"/>
  <c r="G42" i="7"/>
  <c r="F42" i="7"/>
  <c r="E42" i="7"/>
  <c r="D42" i="7"/>
  <c r="C42" i="7"/>
  <c r="B42" i="7"/>
  <c r="N41" i="7"/>
  <c r="N40" i="7"/>
  <c r="N39" i="7"/>
  <c r="N38" i="7"/>
  <c r="N37" i="7"/>
  <c r="N36" i="7"/>
  <c r="O33" i="7"/>
  <c r="O27" i="7"/>
  <c r="F27" i="7"/>
  <c r="O23" i="7"/>
  <c r="M22" i="7"/>
  <c r="M23" i="7" s="1"/>
  <c r="L22" i="7"/>
  <c r="L23" i="7" s="1"/>
  <c r="K22" i="7"/>
  <c r="K23" i="7" s="1"/>
  <c r="J22" i="7"/>
  <c r="I22" i="7"/>
  <c r="H22" i="7"/>
  <c r="G22" i="7"/>
  <c r="F22" i="7"/>
  <c r="E22" i="7"/>
  <c r="D22" i="7"/>
  <c r="C22" i="7"/>
  <c r="B22" i="7"/>
  <c r="N21" i="7"/>
  <c r="J20" i="7"/>
  <c r="I20" i="7"/>
  <c r="H20" i="7"/>
  <c r="G20" i="7"/>
  <c r="F20" i="7"/>
  <c r="E20" i="7"/>
  <c r="D20" i="7"/>
  <c r="C20" i="7"/>
  <c r="B20" i="7"/>
  <c r="J19" i="7"/>
  <c r="I19" i="7"/>
  <c r="H19" i="7"/>
  <c r="G19" i="7"/>
  <c r="F19" i="7"/>
  <c r="E19" i="7"/>
  <c r="C19" i="7"/>
  <c r="B19" i="7"/>
  <c r="B23" i="7" s="1"/>
  <c r="O16" i="7"/>
  <c r="O9" i="7"/>
  <c r="B41" i="6"/>
  <c r="C41" i="6"/>
  <c r="D41" i="6"/>
  <c r="E41" i="6"/>
  <c r="F41" i="6"/>
  <c r="G41" i="6"/>
  <c r="H41" i="6"/>
  <c r="I41" i="6"/>
  <c r="J41" i="6"/>
  <c r="K41" i="6"/>
  <c r="L41" i="6"/>
  <c r="M41" i="6"/>
  <c r="C4" i="6"/>
  <c r="C18" i="5" s="1"/>
  <c r="D4" i="6"/>
  <c r="D18" i="5" s="1"/>
  <c r="E4" i="6"/>
  <c r="E18" i="5" s="1"/>
  <c r="F4" i="6"/>
  <c r="F18" i="5" s="1"/>
  <c r="G4" i="6"/>
  <c r="G18" i="5" s="1"/>
  <c r="H4" i="6"/>
  <c r="H18" i="5" s="1"/>
  <c r="I4" i="6"/>
  <c r="I18" i="5" s="1"/>
  <c r="J4" i="6"/>
  <c r="J18" i="5" s="1"/>
  <c r="K4" i="6"/>
  <c r="K18" i="5" s="1"/>
  <c r="L4" i="6"/>
  <c r="L18" i="5" s="1"/>
  <c r="M4" i="6"/>
  <c r="M18" i="5" s="1"/>
  <c r="B4" i="6"/>
  <c r="C8" i="6"/>
  <c r="D8" i="6"/>
  <c r="E8" i="6"/>
  <c r="F8" i="6"/>
  <c r="G8" i="6"/>
  <c r="H8" i="6"/>
  <c r="I8" i="6"/>
  <c r="J8" i="6"/>
  <c r="J16" i="5" s="1"/>
  <c r="K8" i="6"/>
  <c r="K16" i="5" s="1"/>
  <c r="L8" i="6"/>
  <c r="L16" i="5" s="1"/>
  <c r="M8" i="6"/>
  <c r="M16" i="5" s="1"/>
  <c r="B8" i="6"/>
  <c r="C16" i="6"/>
  <c r="D16" i="6"/>
  <c r="E16" i="6"/>
  <c r="F16" i="6"/>
  <c r="B16" i="6"/>
  <c r="N9" i="5"/>
  <c r="P9" i="5" s="1"/>
  <c r="B46" i="6"/>
  <c r="C46" i="6"/>
  <c r="D46" i="6"/>
  <c r="E46" i="6"/>
  <c r="F46" i="6"/>
  <c r="G46" i="6"/>
  <c r="H46" i="6"/>
  <c r="I46" i="6"/>
  <c r="J46" i="6"/>
  <c r="K46" i="6"/>
  <c r="L46" i="6"/>
  <c r="M46" i="6"/>
  <c r="N44" i="6"/>
  <c r="O27" i="5"/>
  <c r="H70" i="6"/>
  <c r="I70" i="6"/>
  <c r="P35" i="5" l="1"/>
  <c r="P36" i="5" s="1"/>
  <c r="I61" i="8"/>
  <c r="E3" i="7"/>
  <c r="D61" i="8"/>
  <c r="D8" i="7"/>
  <c r="L61" i="8"/>
  <c r="F3" i="7"/>
  <c r="C3" i="7"/>
  <c r="G3" i="7"/>
  <c r="K3" i="7"/>
  <c r="F4" i="7"/>
  <c r="B5" i="7"/>
  <c r="J5" i="7"/>
  <c r="B6" i="7"/>
  <c r="I7" i="7"/>
  <c r="F13" i="7"/>
  <c r="I14" i="7"/>
  <c r="C15" i="7"/>
  <c r="K15" i="7"/>
  <c r="M4" i="7"/>
  <c r="D7" i="7"/>
  <c r="D32" i="8"/>
  <c r="H3" i="7"/>
  <c r="L32" i="8"/>
  <c r="L76" i="8" s="1"/>
  <c r="C4" i="7"/>
  <c r="G4" i="7"/>
  <c r="K4" i="7"/>
  <c r="C5" i="7"/>
  <c r="G5" i="7"/>
  <c r="C6" i="7"/>
  <c r="G6" i="7"/>
  <c r="K6" i="7"/>
  <c r="N25" i="8"/>
  <c r="F7" i="7"/>
  <c r="J7" i="7"/>
  <c r="E8" i="7"/>
  <c r="I8" i="7"/>
  <c r="M8" i="7"/>
  <c r="C13" i="7"/>
  <c r="G13" i="7"/>
  <c r="K13" i="7"/>
  <c r="B14" i="7"/>
  <c r="F14" i="7"/>
  <c r="J14" i="7"/>
  <c r="D15" i="7"/>
  <c r="H15" i="7"/>
  <c r="L15" i="7"/>
  <c r="M3" i="7"/>
  <c r="I4" i="7"/>
  <c r="D6" i="7"/>
  <c r="K14" i="7"/>
  <c r="E5" i="7"/>
  <c r="E6" i="7"/>
  <c r="I6" i="7"/>
  <c r="C8" i="7"/>
  <c r="G8" i="7"/>
  <c r="K8" i="7"/>
  <c r="E13" i="7"/>
  <c r="I13" i="7"/>
  <c r="M13" i="7"/>
  <c r="D14" i="7"/>
  <c r="H14" i="7"/>
  <c r="L14" i="7"/>
  <c r="F15" i="7"/>
  <c r="H7" i="7"/>
  <c r="J15" i="7"/>
  <c r="J4" i="7"/>
  <c r="F5" i="7"/>
  <c r="F6" i="7"/>
  <c r="J6" i="7"/>
  <c r="E7" i="7"/>
  <c r="M7" i="7"/>
  <c r="B13" i="7"/>
  <c r="J13" i="7"/>
  <c r="E14" i="7"/>
  <c r="M14" i="7"/>
  <c r="G15" i="7"/>
  <c r="I5" i="7"/>
  <c r="D4" i="7"/>
  <c r="H4" i="7"/>
  <c r="D5" i="7"/>
  <c r="H5" i="7"/>
  <c r="H6" i="7"/>
  <c r="C7" i="7"/>
  <c r="G7" i="7"/>
  <c r="K7" i="7"/>
  <c r="F8" i="7"/>
  <c r="J8" i="7"/>
  <c r="H61" i="8"/>
  <c r="M61" i="8"/>
  <c r="D13" i="7"/>
  <c r="H13" i="7"/>
  <c r="C14" i="7"/>
  <c r="G14" i="7"/>
  <c r="E15" i="7"/>
  <c r="I15" i="7"/>
  <c r="M15" i="7"/>
  <c r="I3" i="7"/>
  <c r="E4" i="7"/>
  <c r="L7" i="7"/>
  <c r="H8" i="7"/>
  <c r="B15" i="7"/>
  <c r="H12" i="7"/>
  <c r="I32" i="8"/>
  <c r="I76" i="8" s="1"/>
  <c r="M32" i="8"/>
  <c r="M76" i="8" s="1"/>
  <c r="N29" i="8"/>
  <c r="L3" i="7"/>
  <c r="D3" i="7"/>
  <c r="B32" i="8"/>
  <c r="J32" i="8"/>
  <c r="B61" i="8"/>
  <c r="F61" i="8"/>
  <c r="J61" i="8"/>
  <c r="B7" i="7"/>
  <c r="B8" i="7"/>
  <c r="B12" i="7"/>
  <c r="J12" i="7"/>
  <c r="L12" i="7"/>
  <c r="C32" i="8"/>
  <c r="K32" i="8"/>
  <c r="K76" i="8" s="1"/>
  <c r="N9" i="8"/>
  <c r="C61" i="8"/>
  <c r="K61" i="8"/>
  <c r="C84" i="8"/>
  <c r="D84" i="8" s="1"/>
  <c r="B3" i="7"/>
  <c r="J3" i="7"/>
  <c r="B4" i="7"/>
  <c r="M12" i="7"/>
  <c r="I12" i="7"/>
  <c r="D12" i="7"/>
  <c r="H32" i="8"/>
  <c r="H23" i="7"/>
  <c r="F23" i="7"/>
  <c r="J23" i="7"/>
  <c r="G32" i="8"/>
  <c r="N42" i="7"/>
  <c r="G61" i="8"/>
  <c r="G12" i="7"/>
  <c r="F32" i="8"/>
  <c r="N20" i="7"/>
  <c r="C23" i="7"/>
  <c r="G23" i="7"/>
  <c r="E23" i="7"/>
  <c r="I23" i="7"/>
  <c r="N22" i="7"/>
  <c r="P23" i="7" s="1"/>
  <c r="N21" i="8"/>
  <c r="E32" i="8"/>
  <c r="N51" i="8"/>
  <c r="C83" i="8" s="1"/>
  <c r="D83" i="8" s="1"/>
  <c r="E61" i="8"/>
  <c r="N58" i="8"/>
  <c r="C85" i="8" s="1"/>
  <c r="D85" i="8" s="1"/>
  <c r="N13" i="8"/>
  <c r="N5" i="8"/>
  <c r="N26" i="7"/>
  <c r="K29" i="6"/>
  <c r="B76" i="8" l="1"/>
  <c r="E76" i="8"/>
  <c r="F76" i="8"/>
  <c r="G76" i="8"/>
  <c r="H76" i="8"/>
  <c r="C76" i="8"/>
  <c r="D76" i="8"/>
  <c r="J76" i="8"/>
  <c r="C16" i="7"/>
  <c r="N15" i="7"/>
  <c r="P15" i="7" s="1"/>
  <c r="H9" i="7"/>
  <c r="M16" i="7"/>
  <c r="J16" i="7"/>
  <c r="F16" i="7"/>
  <c r="N8" i="7"/>
  <c r="P8" i="7" s="1"/>
  <c r="N3" i="7"/>
  <c r="P3" i="7" s="1"/>
  <c r="E9" i="7"/>
  <c r="L9" i="7"/>
  <c r="J9" i="7"/>
  <c r="F9" i="7"/>
  <c r="C9" i="7"/>
  <c r="C33" i="7" s="1"/>
  <c r="G16" i="7"/>
  <c r="N7" i="7"/>
  <c r="P7" i="7" s="1"/>
  <c r="D9" i="7"/>
  <c r="N13" i="7"/>
  <c r="P13" i="7" s="1"/>
  <c r="N6" i="7"/>
  <c r="P6" i="7" s="1"/>
  <c r="N5" i="7"/>
  <c r="P5" i="7" s="1"/>
  <c r="K16" i="7"/>
  <c r="I16" i="7"/>
  <c r="G9" i="7"/>
  <c r="I9" i="7"/>
  <c r="N14" i="7"/>
  <c r="P14" i="7" s="1"/>
  <c r="M9" i="7"/>
  <c r="K9" i="7"/>
  <c r="H16" i="7"/>
  <c r="H33" i="7" s="1"/>
  <c r="E16" i="7"/>
  <c r="E33" i="7" s="1"/>
  <c r="B16" i="7"/>
  <c r="L16" i="7"/>
  <c r="N4" i="7"/>
  <c r="P4" i="7" s="1"/>
  <c r="B9" i="7"/>
  <c r="N61" i="8"/>
  <c r="C82" i="8"/>
  <c r="D82" i="8" s="1"/>
  <c r="N32" i="8"/>
  <c r="N27" i="7"/>
  <c r="P26" i="7"/>
  <c r="P27" i="7" s="1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B24" i="5"/>
  <c r="B25" i="5"/>
  <c r="B26" i="5"/>
  <c r="B23" i="5"/>
  <c r="N64" i="6"/>
  <c r="N65" i="6"/>
  <c r="N63" i="6"/>
  <c r="N62" i="6"/>
  <c r="B18" i="5"/>
  <c r="C17" i="5"/>
  <c r="D17" i="5"/>
  <c r="E17" i="5"/>
  <c r="B17" i="5"/>
  <c r="C16" i="5"/>
  <c r="D16" i="5"/>
  <c r="E16" i="5"/>
  <c r="F16" i="5"/>
  <c r="G16" i="5"/>
  <c r="H16" i="5"/>
  <c r="I16" i="5"/>
  <c r="B16" i="5"/>
  <c r="C4" i="5"/>
  <c r="D4" i="5"/>
  <c r="E4" i="5"/>
  <c r="F4" i="5"/>
  <c r="G4" i="5"/>
  <c r="H4" i="5"/>
  <c r="I4" i="5"/>
  <c r="J4" i="5"/>
  <c r="B4" i="5"/>
  <c r="C70" i="6"/>
  <c r="D70" i="6"/>
  <c r="E70" i="6"/>
  <c r="F70" i="6"/>
  <c r="G70" i="6"/>
  <c r="J70" i="6"/>
  <c r="K70" i="6"/>
  <c r="L70" i="6"/>
  <c r="M70" i="6"/>
  <c r="B70" i="6"/>
  <c r="C56" i="6"/>
  <c r="D56" i="6"/>
  <c r="E56" i="6"/>
  <c r="E8" i="5" s="1"/>
  <c r="F56" i="6"/>
  <c r="G56" i="6"/>
  <c r="H56" i="6"/>
  <c r="I56" i="6"/>
  <c r="I8" i="5" s="1"/>
  <c r="J56" i="6"/>
  <c r="K56" i="6"/>
  <c r="L56" i="6"/>
  <c r="M56" i="6"/>
  <c r="B56" i="6"/>
  <c r="F3" i="5"/>
  <c r="J3" i="5"/>
  <c r="K3" i="5"/>
  <c r="L3" i="5"/>
  <c r="M3" i="5"/>
  <c r="B3" i="5"/>
  <c r="G6" i="5"/>
  <c r="H6" i="5"/>
  <c r="I6" i="5"/>
  <c r="N32" i="6"/>
  <c r="C37" i="6"/>
  <c r="D37" i="6"/>
  <c r="D5" i="5" s="1"/>
  <c r="E37" i="6"/>
  <c r="F37" i="6"/>
  <c r="G37" i="6"/>
  <c r="H37" i="6"/>
  <c r="H5" i="5" s="1"/>
  <c r="I37" i="6"/>
  <c r="J37" i="6"/>
  <c r="K37" i="6"/>
  <c r="L37" i="6"/>
  <c r="M37" i="6"/>
  <c r="B37" i="6"/>
  <c r="B5" i="5" s="1"/>
  <c r="E33" i="6"/>
  <c r="F33" i="6"/>
  <c r="G33" i="6"/>
  <c r="H33" i="6"/>
  <c r="I33" i="6"/>
  <c r="J33" i="6"/>
  <c r="K33" i="6"/>
  <c r="L33" i="6"/>
  <c r="M33" i="6"/>
  <c r="D33" i="6"/>
  <c r="C33" i="6"/>
  <c r="B33" i="6"/>
  <c r="M29" i="6"/>
  <c r="L29" i="6"/>
  <c r="J29" i="6"/>
  <c r="I29" i="6"/>
  <c r="H29" i="6"/>
  <c r="G29" i="6"/>
  <c r="F29" i="6"/>
  <c r="E29" i="6"/>
  <c r="D29" i="6"/>
  <c r="C29" i="6"/>
  <c r="B29" i="6"/>
  <c r="M16" i="6"/>
  <c r="L16" i="6"/>
  <c r="K16" i="6"/>
  <c r="J16" i="6"/>
  <c r="I16" i="6"/>
  <c r="H16" i="6"/>
  <c r="G16" i="6"/>
  <c r="F17" i="5"/>
  <c r="N69" i="6"/>
  <c r="N55" i="6"/>
  <c r="N50" i="6"/>
  <c r="N49" i="6"/>
  <c r="N51" i="6"/>
  <c r="N45" i="6"/>
  <c r="N40" i="6"/>
  <c r="N41" i="6" s="1"/>
  <c r="N36" i="6"/>
  <c r="N28" i="6"/>
  <c r="N27" i="6"/>
  <c r="N26" i="6"/>
  <c r="N19" i="6"/>
  <c r="N11" i="6"/>
  <c r="N15" i="6"/>
  <c r="N8" i="6"/>
  <c r="N7" i="6"/>
  <c r="N3" i="6"/>
  <c r="N76" i="8" l="1"/>
  <c r="J33" i="7"/>
  <c r="B59" i="6"/>
  <c r="F10" i="5"/>
  <c r="J10" i="5"/>
  <c r="D10" i="5"/>
  <c r="H10" i="5"/>
  <c r="I10" i="5"/>
  <c r="M33" i="7"/>
  <c r="F33" i="7"/>
  <c r="B33" i="7"/>
  <c r="L33" i="7"/>
  <c r="K33" i="7"/>
  <c r="N9" i="7"/>
  <c r="P9" i="7"/>
  <c r="I33" i="7"/>
  <c r="G33" i="7"/>
  <c r="K17" i="5"/>
  <c r="L17" i="5"/>
  <c r="M17" i="5"/>
  <c r="J17" i="5"/>
  <c r="F5" i="5"/>
  <c r="B6" i="5"/>
  <c r="F6" i="5"/>
  <c r="F27" i="5"/>
  <c r="N16" i="6"/>
  <c r="N20" i="6"/>
  <c r="N33" i="6"/>
  <c r="J5" i="5"/>
  <c r="H3" i="5"/>
  <c r="D8" i="5"/>
  <c r="E10" i="5"/>
  <c r="H17" i="5"/>
  <c r="N56" i="6"/>
  <c r="G3" i="5"/>
  <c r="C3" i="5"/>
  <c r="I5" i="5"/>
  <c r="E5" i="5"/>
  <c r="J6" i="5"/>
  <c r="E6" i="5"/>
  <c r="B8" i="5"/>
  <c r="G8" i="5"/>
  <c r="C8" i="5"/>
  <c r="G17" i="5"/>
  <c r="D3" i="5"/>
  <c r="H8" i="5"/>
  <c r="N37" i="6"/>
  <c r="J8" i="5"/>
  <c r="F8" i="5"/>
  <c r="B10" i="5"/>
  <c r="G10" i="5"/>
  <c r="C10" i="5"/>
  <c r="I3" i="5"/>
  <c r="E3" i="5"/>
  <c r="G5" i="5"/>
  <c r="C5" i="5"/>
  <c r="C6" i="5"/>
  <c r="I17" i="5"/>
  <c r="I27" i="5"/>
  <c r="E27" i="5"/>
  <c r="N25" i="5"/>
  <c r="H27" i="5"/>
  <c r="D27" i="5"/>
  <c r="N24" i="5"/>
  <c r="G27" i="5"/>
  <c r="C27" i="5"/>
  <c r="B27" i="5"/>
  <c r="J27" i="5"/>
  <c r="N66" i="6"/>
  <c r="N23" i="5"/>
  <c r="N46" i="6"/>
  <c r="N70" i="6"/>
  <c r="N4" i="6"/>
  <c r="F30" i="5"/>
  <c r="G30" i="5"/>
  <c r="G31" i="5" s="1"/>
  <c r="H30" i="5"/>
  <c r="H31" i="5" s="1"/>
  <c r="I30" i="5"/>
  <c r="I31" i="5" s="1"/>
  <c r="J30" i="5"/>
  <c r="J31" i="5" s="1"/>
  <c r="K30" i="5"/>
  <c r="K31" i="5" s="1"/>
  <c r="L30" i="5"/>
  <c r="L31" i="5" s="1"/>
  <c r="M30" i="5"/>
  <c r="M31" i="5" s="1"/>
  <c r="B30" i="5"/>
  <c r="F31" i="5"/>
  <c r="B31" i="5"/>
  <c r="K26" i="5"/>
  <c r="K27" i="5" s="1"/>
  <c r="L26" i="5"/>
  <c r="L27" i="5" s="1"/>
  <c r="M26" i="5"/>
  <c r="M27" i="5" s="1"/>
  <c r="L10" i="5"/>
  <c r="M10" i="5"/>
  <c r="K8" i="5"/>
  <c r="L8" i="5"/>
  <c r="M8" i="5"/>
  <c r="K5" i="5"/>
  <c r="L5" i="5"/>
  <c r="M5" i="5"/>
  <c r="K4" i="5"/>
  <c r="L4" i="5"/>
  <c r="M4" i="5"/>
  <c r="E30" i="5"/>
  <c r="D30" i="5"/>
  <c r="C30" i="5"/>
  <c r="C52" i="6"/>
  <c r="C59" i="6" s="1"/>
  <c r="D52" i="6"/>
  <c r="D59" i="6" s="1"/>
  <c r="E52" i="6"/>
  <c r="E59" i="6" s="1"/>
  <c r="N3" i="5" l="1"/>
  <c r="N15" i="5"/>
  <c r="N26" i="5"/>
  <c r="N4" i="5"/>
  <c r="N5" i="5"/>
  <c r="N8" i="5"/>
  <c r="N18" i="5"/>
  <c r="N17" i="5"/>
  <c r="N19" i="5"/>
  <c r="E31" i="5"/>
  <c r="D31" i="5"/>
  <c r="C31" i="5"/>
  <c r="P26" i="5" l="1"/>
  <c r="P27" i="5" s="1"/>
  <c r="N27" i="5"/>
  <c r="O20" i="5"/>
  <c r="P19" i="5"/>
  <c r="O41" i="5"/>
  <c r="O11" i="5"/>
  <c r="M52" i="6" l="1"/>
  <c r="M59" i="6" s="1"/>
  <c r="L52" i="6"/>
  <c r="K52" i="6"/>
  <c r="J52" i="6"/>
  <c r="J59" i="6" s="1"/>
  <c r="I52" i="6"/>
  <c r="I59" i="6" s="1"/>
  <c r="H52" i="6"/>
  <c r="H59" i="6" s="1"/>
  <c r="G52" i="6"/>
  <c r="G59" i="6" s="1"/>
  <c r="F52" i="6"/>
  <c r="F59" i="6" s="1"/>
  <c r="L6" i="5"/>
  <c r="K6" i="5"/>
  <c r="M12" i="6"/>
  <c r="L12" i="6"/>
  <c r="K12" i="6"/>
  <c r="J12" i="6"/>
  <c r="I12" i="6"/>
  <c r="H12" i="6"/>
  <c r="G12" i="6"/>
  <c r="F12" i="6"/>
  <c r="E12" i="6"/>
  <c r="D12" i="6"/>
  <c r="C12" i="6"/>
  <c r="B12" i="6"/>
  <c r="B23" i="6" s="1"/>
  <c r="B72" i="6" s="1"/>
  <c r="B77" i="8" s="1"/>
  <c r="M50" i="5"/>
  <c r="L50" i="5"/>
  <c r="K50" i="5"/>
  <c r="J50" i="5"/>
  <c r="I50" i="5"/>
  <c r="H50" i="5"/>
  <c r="G50" i="5"/>
  <c r="F50" i="5"/>
  <c r="E50" i="5"/>
  <c r="C50" i="5"/>
  <c r="B50" i="5"/>
  <c r="N49" i="5"/>
  <c r="N48" i="5"/>
  <c r="N47" i="5"/>
  <c r="N46" i="5"/>
  <c r="N45" i="5"/>
  <c r="O31" i="5"/>
  <c r="N30" i="5"/>
  <c r="N31" i="5" s="1"/>
  <c r="N16" i="5"/>
  <c r="D14" i="5" l="1"/>
  <c r="D23" i="6"/>
  <c r="D72" i="6" s="1"/>
  <c r="D77" i="8" s="1"/>
  <c r="D78" i="8" s="1"/>
  <c r="H14" i="5"/>
  <c r="H20" i="5" s="1"/>
  <c r="H23" i="6"/>
  <c r="H72" i="6" s="1"/>
  <c r="H77" i="8" s="1"/>
  <c r="H78" i="8" s="1"/>
  <c r="L14" i="5"/>
  <c r="L20" i="5" s="1"/>
  <c r="L23" i="6"/>
  <c r="E14" i="5"/>
  <c r="E23" i="6"/>
  <c r="E72" i="6" s="1"/>
  <c r="E77" i="8" s="1"/>
  <c r="E78" i="8" s="1"/>
  <c r="I14" i="5"/>
  <c r="I23" i="6"/>
  <c r="I72" i="6" s="1"/>
  <c r="I77" i="8" s="1"/>
  <c r="I78" i="8" s="1"/>
  <c r="M14" i="5"/>
  <c r="M20" i="5" s="1"/>
  <c r="M23" i="6"/>
  <c r="M72" i="6" s="1"/>
  <c r="M77" i="8" s="1"/>
  <c r="M78" i="8" s="1"/>
  <c r="K59" i="6"/>
  <c r="B78" i="8"/>
  <c r="F14" i="5"/>
  <c r="F23" i="6"/>
  <c r="F72" i="6" s="1"/>
  <c r="F77" i="8" s="1"/>
  <c r="F78" i="8" s="1"/>
  <c r="J14" i="5"/>
  <c r="J20" i="5" s="1"/>
  <c r="J23" i="6"/>
  <c r="J72" i="6" s="1"/>
  <c r="J77" i="8" s="1"/>
  <c r="J78" i="8" s="1"/>
  <c r="L59" i="6"/>
  <c r="C14" i="5"/>
  <c r="C20" i="5" s="1"/>
  <c r="C23" i="6"/>
  <c r="C72" i="6" s="1"/>
  <c r="C77" i="8" s="1"/>
  <c r="C78" i="8" s="1"/>
  <c r="G14" i="5"/>
  <c r="G20" i="5" s="1"/>
  <c r="G23" i="6"/>
  <c r="G72" i="6" s="1"/>
  <c r="G77" i="8" s="1"/>
  <c r="G78" i="8" s="1"/>
  <c r="K14" i="5"/>
  <c r="K20" i="5" s="1"/>
  <c r="K23" i="6"/>
  <c r="I20" i="5"/>
  <c r="B14" i="5"/>
  <c r="B20" i="5" s="1"/>
  <c r="F20" i="5"/>
  <c r="D20" i="5"/>
  <c r="N6" i="5"/>
  <c r="N12" i="6"/>
  <c r="N23" i="6" s="1"/>
  <c r="N52" i="6"/>
  <c r="P15" i="5"/>
  <c r="P8" i="5"/>
  <c r="P3" i="5"/>
  <c r="P30" i="5"/>
  <c r="P31" i="5" s="1"/>
  <c r="N59" i="6" l="1"/>
  <c r="N72" i="6"/>
  <c r="L72" i="6"/>
  <c r="L77" i="8" s="1"/>
  <c r="L78" i="8" s="1"/>
  <c r="K72" i="6"/>
  <c r="K77" i="8" s="1"/>
  <c r="N7" i="5"/>
  <c r="N14" i="5"/>
  <c r="P14" i="5" s="1"/>
  <c r="E20" i="5"/>
  <c r="N20" i="5" s="1"/>
  <c r="P16" i="5"/>
  <c r="K78" i="8" l="1"/>
  <c r="N78" i="8" s="1"/>
  <c r="N77" i="8"/>
  <c r="L11" i="5"/>
  <c r="M11" i="5"/>
  <c r="D11" i="5"/>
  <c r="B11" i="5" l="1"/>
  <c r="F11" i="5"/>
  <c r="F41" i="5" s="1"/>
  <c r="M41" i="5"/>
  <c r="P7" i="5"/>
  <c r="I11" i="5"/>
  <c r="I41" i="5" s="1"/>
  <c r="L41" i="5"/>
  <c r="P6" i="5"/>
  <c r="G11" i="5"/>
  <c r="G41" i="5" s="1"/>
  <c r="P5" i="5"/>
  <c r="C11" i="5"/>
  <c r="J11" i="5"/>
  <c r="J41" i="5" s="1"/>
  <c r="E11" i="5"/>
  <c r="E41" i="5" s="1"/>
  <c r="P4" i="5"/>
  <c r="D41" i="5"/>
  <c r="H11" i="5"/>
  <c r="H41" i="5" s="1"/>
  <c r="P18" i="5" l="1"/>
  <c r="B41" i="5"/>
  <c r="P17" i="5"/>
  <c r="C41" i="5"/>
  <c r="D50" i="5"/>
  <c r="N44" i="5"/>
  <c r="N50" i="5" s="1"/>
  <c r="P20" i="5" l="1"/>
  <c r="N29" i="6"/>
  <c r="K10" i="5"/>
  <c r="K11" i="5" s="1"/>
  <c r="N11" i="5" s="1"/>
  <c r="N41" i="5" s="1"/>
  <c r="N10" i="5" l="1"/>
  <c r="P10" i="5" s="1"/>
  <c r="P11" i="5" s="1"/>
  <c r="P41" i="5" s="1"/>
  <c r="K41" i="5"/>
  <c r="D16" i="7" l="1"/>
  <c r="N12" i="7"/>
  <c r="P12" i="7" s="1"/>
  <c r="P16" i="7" s="1"/>
  <c r="P33" i="7" s="1"/>
  <c r="D23" i="7"/>
  <c r="N23" i="7" s="1"/>
  <c r="N19" i="7"/>
  <c r="D33" i="7" l="1"/>
  <c r="N16" i="7"/>
  <c r="N3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  <author>tc={359BFFBB-5BF3-4883-9444-41D513ACE48E}</author>
  </authors>
  <commentList>
    <comment ref="O10" authorId="0" shapeId="0" xr:uid="{9D06A943-E2E6-4C06-89C1-AD7951CA8FA7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Cleaning
Ink toner </t>
        </r>
      </text>
    </comment>
    <comment ref="O11" authorId="1" shapeId="0" xr:uid="{359BFFBB-5BF3-4883-9444-41D513ACE48E}">
      <text>
        <t>[Threaded comment]
Your version of Excel allows you to read this threaded comment; however, any edits to it will get removed if the file is opened in a newer version of Excel. Learn more: https://go.microsoft.com/fwlink/?linkid=870924
Comment:
    We reprogrammeed $2000 from the original budget to Elections</t>
      </text>
    </comment>
    <comment ref="H19" authorId="0" shapeId="0" xr:uid="{9DA53001-E69C-41FC-BC0A-ECC6EE35A105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Covid Masks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tc={C32E8F75-F4C6-4CF8-820C-A556A8AB2FD3}</author>
  </authors>
  <commentList>
    <comment ref="O9" authorId="0" shapeId="0" xr:uid="{C32E8F75-F4C6-4CF8-820C-A556A8AB2FD3}">
      <text>
        <t>[Threaded comment]
Your version of Excel allows you to read this threaded comment; however, any edits to it will get removed if the file is opened in a newer version of Excel. Learn more: https://go.microsoft.com/fwlink/?linkid=870924
Comment:
    We reprogrammeed $2000 from the original budget to Elections</t>
      </text>
    </comment>
  </commentList>
</comments>
</file>

<file path=xl/sharedStrings.xml><?xml version="1.0" encoding="utf-8"?>
<sst xmlns="http://schemas.openxmlformats.org/spreadsheetml/2006/main" count="717" uniqueCount="122">
  <si>
    <t xml:space="preserve">July </t>
  </si>
  <si>
    <t xml:space="preserve">August </t>
  </si>
  <si>
    <t>June</t>
  </si>
  <si>
    <t>September</t>
  </si>
  <si>
    <t xml:space="preserve">October </t>
  </si>
  <si>
    <t>November</t>
  </si>
  <si>
    <t>December</t>
  </si>
  <si>
    <t xml:space="preserve">January </t>
  </si>
  <si>
    <t>February</t>
  </si>
  <si>
    <t xml:space="preserve">March </t>
  </si>
  <si>
    <t xml:space="preserve">April </t>
  </si>
  <si>
    <t>May</t>
  </si>
  <si>
    <t>January</t>
  </si>
  <si>
    <t>March</t>
  </si>
  <si>
    <t>April</t>
  </si>
  <si>
    <t>Budget</t>
  </si>
  <si>
    <t>Historic Core</t>
  </si>
  <si>
    <t xml:space="preserve">Financial District </t>
  </si>
  <si>
    <t xml:space="preserve">Post Office Box </t>
  </si>
  <si>
    <t>OFFICE BUDGET</t>
  </si>
  <si>
    <t>OUTREACH BUDGET</t>
  </si>
  <si>
    <t>Territory Events</t>
  </si>
  <si>
    <t>Newsletter</t>
  </si>
  <si>
    <t xml:space="preserve">Budget </t>
  </si>
  <si>
    <t xml:space="preserve">Difference </t>
  </si>
  <si>
    <t>Difference</t>
  </si>
  <si>
    <t>Uncategorized</t>
  </si>
  <si>
    <t xml:space="preserve">1and1 (email) </t>
  </si>
  <si>
    <t>Apple One</t>
  </si>
  <si>
    <t>Website Maintenance</t>
  </si>
  <si>
    <t>Website Maintenance*</t>
  </si>
  <si>
    <t>Rent / Utilities*</t>
  </si>
  <si>
    <t>Equipment &amp; Supplies*</t>
  </si>
  <si>
    <t>Note Taker (Apple One)*</t>
  </si>
  <si>
    <t xml:space="preserve">Website Hosting </t>
  </si>
  <si>
    <t>Hosting Metro</t>
  </si>
  <si>
    <t>Artwork / Printing*</t>
  </si>
  <si>
    <t>Bunker Hill</t>
  </si>
  <si>
    <t xml:space="preserve">South Park </t>
  </si>
  <si>
    <t xml:space="preserve">Express Delivery </t>
  </si>
  <si>
    <t>Rent/Utilities</t>
  </si>
  <si>
    <t xml:space="preserve">Area Wide </t>
  </si>
  <si>
    <t>Web Hosting / Linode*</t>
  </si>
  <si>
    <t xml:space="preserve">Skid Row / Central City East </t>
  </si>
  <si>
    <t>Advertising/Tabling/Facebook</t>
  </si>
  <si>
    <t>Rollover</t>
  </si>
  <si>
    <t xml:space="preserve">Totals </t>
  </si>
  <si>
    <t>Premium Items</t>
  </si>
  <si>
    <t>July</t>
  </si>
  <si>
    <t>August</t>
  </si>
  <si>
    <t>October</t>
  </si>
  <si>
    <t>NPG</t>
  </si>
  <si>
    <t>Register</t>
  </si>
  <si>
    <t>Equipment/Supplies</t>
  </si>
  <si>
    <t>Post Office Box</t>
  </si>
  <si>
    <t xml:space="preserve">OFFICE </t>
  </si>
  <si>
    <t>Artwork/Printing</t>
  </si>
  <si>
    <t>OUTREACH</t>
  </si>
  <si>
    <t>ELECTION</t>
  </si>
  <si>
    <t>NPG Funds</t>
  </si>
  <si>
    <t>Election Funds</t>
  </si>
  <si>
    <t>NPG BUDGET</t>
  </si>
  <si>
    <t>ELECTION BUDGET</t>
  </si>
  <si>
    <r>
      <rPr>
        <b/>
        <sz val="11"/>
        <color rgb="FFFF0000"/>
        <rFont val="Calibri"/>
        <family val="2"/>
        <scheme val="minor"/>
      </rPr>
      <t xml:space="preserve">RED=Original Budget Amounts.   </t>
    </r>
    <r>
      <rPr>
        <b/>
        <sz val="11"/>
        <color rgb="FF00B050"/>
        <rFont val="Calibri"/>
        <family val="2"/>
        <scheme val="minor"/>
      </rPr>
      <t xml:space="preserve"> GREEN=Encumberance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0070C0"/>
        <rFont val="Calibri"/>
        <family val="2"/>
        <scheme val="minor"/>
      </rPr>
      <t>BLUE=Changes to Budget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BROWN=New Large Expenses</t>
    </r>
  </si>
  <si>
    <t>Used/Allocated</t>
  </si>
  <si>
    <t>Total</t>
  </si>
  <si>
    <t xml:space="preserve">Total </t>
  </si>
  <si>
    <t>Transaction Fees</t>
  </si>
  <si>
    <t>Billboard</t>
  </si>
  <si>
    <t>Facebook</t>
  </si>
  <si>
    <t>Candidate Flyer</t>
  </si>
  <si>
    <t>Design</t>
  </si>
  <si>
    <t>Events/Tabling</t>
  </si>
  <si>
    <t>Promotional Items</t>
  </si>
  <si>
    <t>Advertising/Digital/Print</t>
  </si>
  <si>
    <t>Allocated</t>
  </si>
  <si>
    <t xml:space="preserve">Used </t>
  </si>
  <si>
    <t>Used</t>
  </si>
  <si>
    <t>Email</t>
  </si>
  <si>
    <t>Electronic Storage</t>
  </si>
  <si>
    <t>Note Taker</t>
  </si>
  <si>
    <t>Web Host/Reg/Email/Main</t>
  </si>
  <si>
    <t>Territory Events/Tabling</t>
  </si>
  <si>
    <t>Digital Advertising</t>
  </si>
  <si>
    <t xml:space="preserve">Rent </t>
  </si>
  <si>
    <t>Utilities</t>
  </si>
  <si>
    <t>Notetaker</t>
  </si>
  <si>
    <t>Maintenance</t>
  </si>
  <si>
    <t>Register.com</t>
  </si>
  <si>
    <t>Hosting DLANC.com (Metro)</t>
  </si>
  <si>
    <t xml:space="preserve">Hosting DLANC.org (Linode) </t>
  </si>
  <si>
    <t xml:space="preserve">1and1 (Email) </t>
  </si>
  <si>
    <t>Website Host/Reg/Email/Main</t>
  </si>
  <si>
    <t xml:space="preserve">Electronic Storage </t>
  </si>
  <si>
    <t>Total Office</t>
  </si>
  <si>
    <t>Business Cards</t>
  </si>
  <si>
    <t>Signage</t>
  </si>
  <si>
    <t>Total Outreach</t>
  </si>
  <si>
    <t xml:space="preserve">Total ACTUAL Expenditure </t>
  </si>
  <si>
    <t xml:space="preserve">Total PROJECTED Expenditure </t>
  </si>
  <si>
    <t xml:space="preserve">BAC Tabling Events </t>
  </si>
  <si>
    <t xml:space="preserve">BAC Advertising </t>
  </si>
  <si>
    <t xml:space="preserve">Spent </t>
  </si>
  <si>
    <t>Remaining</t>
  </si>
  <si>
    <t>BAC Promo Items</t>
  </si>
  <si>
    <t>BAC Artwork / Printing</t>
  </si>
  <si>
    <t>BAC</t>
  </si>
  <si>
    <t>Remainnig</t>
  </si>
  <si>
    <r>
      <rPr>
        <b/>
        <sz val="11"/>
        <color rgb="FFFF0000"/>
        <rFont val="Calibri"/>
        <family val="2"/>
        <scheme val="minor"/>
      </rPr>
      <t xml:space="preserve">RED=Original Budget Amounts.  </t>
    </r>
    <r>
      <rPr>
        <b/>
        <sz val="11"/>
        <color rgb="FF0070C0"/>
        <rFont val="Calibri"/>
        <family val="2"/>
        <scheme val="minor"/>
      </rPr>
      <t>BLUE=Changes to Budget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BROWN=New Large Expenses</t>
    </r>
  </si>
  <si>
    <t>Insurance</t>
  </si>
  <si>
    <t>Sponsorships</t>
  </si>
  <si>
    <t>Where Its At Maps</t>
  </si>
  <si>
    <t>Totes</t>
  </si>
  <si>
    <t>T-Shirts</t>
  </si>
  <si>
    <t>Magnates</t>
  </si>
  <si>
    <t xml:space="preserve">Facebook </t>
  </si>
  <si>
    <t>Canopy</t>
  </si>
  <si>
    <t>Games</t>
  </si>
  <si>
    <t>Snacks for cinema</t>
  </si>
  <si>
    <t xml:space="preserve">Flyers </t>
  </si>
  <si>
    <t>Livability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</si>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</sst>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B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D7F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Border="1"/>
    <xf numFmtId="164" fontId="5" fillId="2" borderId="0" xfId="0" applyNumberFormat="1" applyFont="1" applyFill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4" fontId="2" fillId="2" borderId="0" xfId="0" applyNumberFormat="1" applyFont="1" applyFill="1"/>
    <xf numFmtId="164" fontId="8" fillId="2" borderId="0" xfId="0" applyNumberFormat="1" applyFont="1" applyFill="1"/>
    <xf numFmtId="164" fontId="7" fillId="2" borderId="0" xfId="0" applyNumberFormat="1" applyFont="1" applyFill="1"/>
    <xf numFmtId="0" fontId="0" fillId="2" borderId="0" xfId="0" applyFill="1" applyBorder="1"/>
    <xf numFmtId="164" fontId="0" fillId="3" borderId="1" xfId="0" applyNumberFormat="1" applyFill="1" applyBorder="1"/>
    <xf numFmtId="164" fontId="2" fillId="3" borderId="0" xfId="0" applyNumberFormat="1" applyFont="1" applyFill="1"/>
    <xf numFmtId="164" fontId="0" fillId="2" borderId="0" xfId="0" applyNumberForma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0" fillId="4" borderId="0" xfId="0" applyNumberFormat="1" applyFont="1" applyFill="1"/>
    <xf numFmtId="164" fontId="2" fillId="4" borderId="0" xfId="0" applyNumberFormat="1" applyFont="1" applyFill="1"/>
    <xf numFmtId="164" fontId="0" fillId="4" borderId="1" xfId="0" applyNumberFormat="1" applyFill="1" applyBorder="1"/>
    <xf numFmtId="164" fontId="5" fillId="4" borderId="1" xfId="0" applyNumberFormat="1" applyFont="1" applyFill="1" applyBorder="1"/>
    <xf numFmtId="164" fontId="0" fillId="4" borderId="0" xfId="0" applyNumberFormat="1" applyFont="1" applyFill="1" applyAlignment="1">
      <alignment horizontal="right"/>
    </xf>
    <xf numFmtId="164" fontId="1" fillId="3" borderId="1" xfId="0" applyNumberFormat="1" applyFont="1" applyFill="1" applyBorder="1"/>
    <xf numFmtId="164" fontId="13" fillId="3" borderId="0" xfId="0" applyNumberFormat="1" applyFont="1" applyFill="1"/>
    <xf numFmtId="0" fontId="0" fillId="5" borderId="0" xfId="0" applyFill="1" applyAlignment="1">
      <alignment horizontal="right"/>
    </xf>
    <xf numFmtId="0" fontId="2" fillId="5" borderId="0" xfId="0" applyFont="1" applyFill="1" applyAlignment="1">
      <alignment horizontal="right"/>
    </xf>
    <xf numFmtId="164" fontId="0" fillId="5" borderId="1" xfId="0" applyNumberFormat="1" applyFill="1" applyBorder="1"/>
    <xf numFmtId="164" fontId="9" fillId="5" borderId="0" xfId="0" applyNumberFormat="1" applyFont="1" applyFill="1"/>
    <xf numFmtId="164" fontId="2" fillId="5" borderId="0" xfId="0" applyNumberFormat="1" applyFont="1" applyFill="1"/>
    <xf numFmtId="164" fontId="0" fillId="5" borderId="0" xfId="0" applyNumberFormat="1" applyFill="1"/>
    <xf numFmtId="164" fontId="11" fillId="5" borderId="1" xfId="0" applyNumberFormat="1" applyFont="1" applyFill="1" applyBorder="1"/>
    <xf numFmtId="164" fontId="2" fillId="5" borderId="0" xfId="0" applyNumberFormat="1" applyFont="1" applyFill="1" applyAlignment="1">
      <alignment horizontal="right"/>
    </xf>
    <xf numFmtId="164" fontId="11" fillId="5" borderId="0" xfId="0" applyNumberFormat="1" applyFont="1" applyFill="1"/>
    <xf numFmtId="0" fontId="2" fillId="6" borderId="0" xfId="0" applyFont="1" applyFill="1" applyAlignment="1">
      <alignment horizontal="right"/>
    </xf>
    <xf numFmtId="164" fontId="0" fillId="6" borderId="0" xfId="0" applyNumberFormat="1" applyFill="1"/>
    <xf numFmtId="164" fontId="0" fillId="6" borderId="1" xfId="0" applyNumberFormat="1" applyFill="1" applyBorder="1"/>
    <xf numFmtId="164" fontId="2" fillId="6" borderId="0" xfId="0" applyNumberFormat="1" applyFont="1" applyFill="1"/>
    <xf numFmtId="164" fontId="2" fillId="6" borderId="0" xfId="0" applyNumberFormat="1" applyFont="1" applyFill="1" applyAlignment="1">
      <alignment horizontal="right"/>
    </xf>
    <xf numFmtId="164" fontId="10" fillId="6" borderId="0" xfId="0" applyNumberFormat="1" applyFont="1" applyFill="1"/>
    <xf numFmtId="164" fontId="8" fillId="6" borderId="0" xfId="0" applyNumberFormat="1" applyFont="1" applyFill="1"/>
    <xf numFmtId="164" fontId="14" fillId="2" borderId="0" xfId="0" applyNumberFormat="1" applyFont="1" applyFill="1"/>
    <xf numFmtId="0" fontId="0" fillId="7" borderId="0" xfId="0" applyFill="1" applyAlignment="1">
      <alignment horizontal="right"/>
    </xf>
    <xf numFmtId="0" fontId="2" fillId="7" borderId="0" xfId="0" applyFont="1" applyFill="1" applyAlignment="1">
      <alignment horizontal="right"/>
    </xf>
    <xf numFmtId="0" fontId="0" fillId="7" borderId="0" xfId="0" applyFill="1"/>
    <xf numFmtId="164" fontId="0" fillId="7" borderId="1" xfId="0" applyNumberFormat="1" applyFill="1" applyBorder="1"/>
    <xf numFmtId="164" fontId="9" fillId="7" borderId="0" xfId="0" applyNumberFormat="1" applyFont="1" applyFill="1"/>
    <xf numFmtId="164" fontId="2" fillId="7" borderId="0" xfId="0" applyNumberFormat="1" applyFont="1" applyFill="1"/>
    <xf numFmtId="0" fontId="0" fillId="8" borderId="0" xfId="0" applyFill="1" applyAlignment="1">
      <alignment horizontal="right"/>
    </xf>
    <xf numFmtId="0" fontId="2" fillId="8" borderId="0" xfId="0" applyFont="1" applyFill="1" applyAlignment="1">
      <alignment horizontal="right"/>
    </xf>
    <xf numFmtId="0" fontId="0" fillId="8" borderId="0" xfId="0" applyFill="1"/>
    <xf numFmtId="164" fontId="0" fillId="8" borderId="1" xfId="0" applyNumberFormat="1" applyFill="1" applyBorder="1"/>
    <xf numFmtId="164" fontId="9" fillId="8" borderId="0" xfId="0" applyNumberFormat="1" applyFont="1" applyFill="1"/>
    <xf numFmtId="164" fontId="2" fillId="8" borderId="0" xfId="0" applyNumberFormat="1" applyFont="1" applyFill="1"/>
    <xf numFmtId="0" fontId="2" fillId="9" borderId="0" xfId="0" applyFont="1" applyFill="1" applyAlignment="1">
      <alignment horizontal="right"/>
    </xf>
    <xf numFmtId="164" fontId="0" fillId="9" borderId="1" xfId="0" applyNumberFormat="1" applyFill="1" applyBorder="1"/>
    <xf numFmtId="164" fontId="2" fillId="9" borderId="0" xfId="0" applyNumberFormat="1" applyFont="1" applyFill="1"/>
    <xf numFmtId="0" fontId="2" fillId="10" borderId="0" xfId="0" applyFont="1" applyFill="1"/>
    <xf numFmtId="164" fontId="0" fillId="10" borderId="0" xfId="0" applyNumberFormat="1" applyFont="1" applyFill="1"/>
    <xf numFmtId="164" fontId="0" fillId="10" borderId="0" xfId="0" applyNumberFormat="1" applyFill="1"/>
    <xf numFmtId="164" fontId="1" fillId="10" borderId="0" xfId="0" applyNumberFormat="1" applyFont="1" applyFill="1"/>
    <xf numFmtId="164" fontId="11" fillId="10" borderId="0" xfId="0" applyNumberFormat="1" applyFont="1" applyFill="1"/>
    <xf numFmtId="164" fontId="0" fillId="10" borderId="0" xfId="0" applyNumberFormat="1" applyFont="1" applyFill="1" applyBorder="1"/>
    <xf numFmtId="164" fontId="0" fillId="10" borderId="0" xfId="0" applyNumberFormat="1" applyFill="1" applyBorder="1"/>
    <xf numFmtId="164" fontId="1" fillId="10" borderId="0" xfId="0" applyNumberFormat="1" applyFont="1" applyFill="1" applyBorder="1"/>
    <xf numFmtId="164" fontId="0" fillId="10" borderId="1" xfId="0" applyNumberFormat="1" applyFill="1" applyBorder="1"/>
    <xf numFmtId="164" fontId="1" fillId="10" borderId="1" xfId="0" applyNumberFormat="1" applyFont="1" applyFill="1" applyBorder="1"/>
    <xf numFmtId="164" fontId="2" fillId="10" borderId="0" xfId="0" applyNumberFormat="1" applyFont="1" applyFill="1"/>
    <xf numFmtId="164" fontId="13" fillId="10" borderId="0" xfId="0" applyNumberFormat="1" applyFont="1" applyFill="1"/>
    <xf numFmtId="164" fontId="11" fillId="6" borderId="0" xfId="0" applyNumberFormat="1" applyFont="1" applyFill="1"/>
    <xf numFmtId="164" fontId="0" fillId="6" borderId="0" xfId="0" applyNumberFormat="1" applyFill="1" applyBorder="1"/>
    <xf numFmtId="164" fontId="11" fillId="6" borderId="0" xfId="0" applyNumberFormat="1" applyFont="1" applyFill="1" applyBorder="1"/>
    <xf numFmtId="0" fontId="2" fillId="11" borderId="0" xfId="0" applyFont="1" applyFill="1"/>
    <xf numFmtId="164" fontId="2" fillId="11" borderId="0" xfId="0" applyNumberFormat="1" applyFont="1" applyFill="1" applyAlignment="1">
      <alignment horizontal="right"/>
    </xf>
    <xf numFmtId="164" fontId="0" fillId="11" borderId="0" xfId="0" applyNumberFormat="1" applyFont="1" applyFill="1"/>
    <xf numFmtId="164" fontId="5" fillId="11" borderId="0" xfId="0" applyNumberFormat="1" applyFont="1" applyFill="1"/>
    <xf numFmtId="164" fontId="11" fillId="11" borderId="0" xfId="0" applyNumberFormat="1" applyFont="1" applyFill="1"/>
    <xf numFmtId="164" fontId="1" fillId="11" borderId="0" xfId="0" applyNumberFormat="1" applyFont="1" applyFill="1"/>
    <xf numFmtId="164" fontId="0" fillId="11" borderId="1" xfId="0" applyNumberFormat="1" applyFont="1" applyFill="1" applyBorder="1"/>
    <xf numFmtId="164" fontId="2" fillId="11" borderId="0" xfId="0" applyNumberFormat="1" applyFont="1" applyFill="1"/>
    <xf numFmtId="164" fontId="13" fillId="11" borderId="0" xfId="0" applyNumberFormat="1" applyFont="1" applyFill="1"/>
    <xf numFmtId="164" fontId="11" fillId="5" borderId="0" xfId="0" applyNumberFormat="1" applyFont="1" applyFill="1" applyBorder="1"/>
    <xf numFmtId="164" fontId="2" fillId="12" borderId="0" xfId="0" applyNumberFormat="1" applyFont="1" applyFill="1"/>
    <xf numFmtId="164" fontId="2" fillId="12" borderId="0" xfId="0" applyNumberFormat="1" applyFont="1" applyFill="1" applyAlignment="1">
      <alignment horizontal="right"/>
    </xf>
    <xf numFmtId="164" fontId="1" fillId="12" borderId="0" xfId="0" applyNumberFormat="1" applyFont="1" applyFill="1"/>
    <xf numFmtId="164" fontId="2" fillId="12" borderId="1" xfId="0" applyNumberFormat="1" applyFont="1" applyFill="1" applyBorder="1"/>
    <xf numFmtId="164" fontId="1" fillId="12" borderId="1" xfId="0" applyNumberFormat="1" applyFont="1" applyFill="1" applyBorder="1"/>
    <xf numFmtId="0" fontId="2" fillId="12" borderId="0" xfId="0" applyFont="1" applyFill="1"/>
    <xf numFmtId="164" fontId="13" fillId="12" borderId="0" xfId="0" applyNumberFormat="1" applyFont="1" applyFill="1"/>
    <xf numFmtId="0" fontId="2" fillId="13" borderId="0" xfId="0" applyFont="1" applyFill="1"/>
    <xf numFmtId="164" fontId="2" fillId="13" borderId="0" xfId="0" applyNumberFormat="1" applyFont="1" applyFill="1" applyAlignment="1">
      <alignment horizontal="right"/>
    </xf>
    <xf numFmtId="164" fontId="0" fillId="13" borderId="0" xfId="0" applyNumberFormat="1" applyFill="1"/>
    <xf numFmtId="0" fontId="0" fillId="13" borderId="0" xfId="0" applyFill="1"/>
    <xf numFmtId="164" fontId="0" fillId="13" borderId="1" xfId="0" applyNumberFormat="1" applyFill="1" applyBorder="1"/>
    <xf numFmtId="164" fontId="2" fillId="13" borderId="0" xfId="0" applyNumberFormat="1" applyFont="1" applyFill="1"/>
    <xf numFmtId="164" fontId="0" fillId="0" borderId="2" xfId="0" applyNumberFormat="1" applyBorder="1"/>
    <xf numFmtId="164" fontId="1" fillId="11" borderId="1" xfId="0" applyNumberFormat="1" applyFont="1" applyFill="1" applyBorder="1"/>
    <xf numFmtId="0" fontId="2" fillId="6" borderId="0" xfId="0" applyFont="1" applyFill="1" applyAlignment="1"/>
    <xf numFmtId="164" fontId="7" fillId="4" borderId="0" xfId="0" applyNumberFormat="1" applyFont="1" applyFill="1"/>
    <xf numFmtId="0" fontId="2" fillId="14" borderId="0" xfId="0" applyFont="1" applyFill="1" applyAlignment="1">
      <alignment horizontal="right"/>
    </xf>
    <xf numFmtId="164" fontId="2" fillId="14" borderId="0" xfId="0" applyNumberFormat="1" applyFont="1" applyFill="1"/>
    <xf numFmtId="164" fontId="2" fillId="14" borderId="1" xfId="0" applyNumberFormat="1" applyFont="1" applyFill="1" applyBorder="1"/>
    <xf numFmtId="164" fontId="0" fillId="14" borderId="0" xfId="0" applyNumberFormat="1" applyFill="1"/>
    <xf numFmtId="164" fontId="0" fillId="14" borderId="1" xfId="0" applyNumberFormat="1" applyFill="1" applyBorder="1"/>
    <xf numFmtId="0" fontId="2" fillId="10" borderId="0" xfId="0" applyFont="1" applyFill="1" applyAlignment="1">
      <alignment horizontal="right"/>
    </xf>
    <xf numFmtId="164" fontId="2" fillId="7" borderId="0" xfId="0" applyNumberFormat="1" applyFont="1" applyFill="1" applyAlignment="1">
      <alignment horizontal="right"/>
    </xf>
    <xf numFmtId="164" fontId="2" fillId="8" borderId="0" xfId="0" applyNumberFormat="1" applyFont="1" applyFill="1" applyAlignment="1">
      <alignment horizontal="right"/>
    </xf>
    <xf numFmtId="164" fontId="0" fillId="7" borderId="1" xfId="0" applyNumberFormat="1" applyFont="1" applyFill="1" applyBorder="1" applyAlignment="1">
      <alignment horizontal="right"/>
    </xf>
    <xf numFmtId="164" fontId="0" fillId="8" borderId="1" xfId="0" applyNumberFormat="1" applyFont="1" applyFill="1" applyBorder="1" applyAlignment="1">
      <alignment horizontal="right"/>
    </xf>
    <xf numFmtId="164" fontId="2" fillId="15" borderId="0" xfId="0" applyNumberFormat="1" applyFont="1" applyFill="1" applyAlignment="1">
      <alignment horizontal="right"/>
    </xf>
    <xf numFmtId="164" fontId="0" fillId="15" borderId="1" xfId="0" applyNumberFormat="1" applyFill="1" applyBorder="1"/>
    <xf numFmtId="164" fontId="2" fillId="15" borderId="0" xfId="0" applyNumberFormat="1" applyFont="1" applyFill="1"/>
    <xf numFmtId="164" fontId="12" fillId="14" borderId="1" xfId="0" applyNumberFormat="1" applyFont="1" applyFill="1" applyBorder="1"/>
    <xf numFmtId="0" fontId="0" fillId="7" borderId="0" xfId="0" applyFill="1" applyAlignment="1">
      <alignment horizontal="left"/>
    </xf>
    <xf numFmtId="164" fontId="0" fillId="7" borderId="0" xfId="0" applyNumberFormat="1" applyFill="1" applyBorder="1"/>
    <xf numFmtId="164" fontId="0" fillId="7" borderId="0" xfId="0" applyNumberFormat="1" applyFont="1" applyFill="1" applyBorder="1" applyAlignment="1">
      <alignment horizontal="right"/>
    </xf>
    <xf numFmtId="164" fontId="0" fillId="7" borderId="0" xfId="0" applyNumberFormat="1" applyFont="1" applyFill="1" applyAlignment="1">
      <alignment horizontal="right"/>
    </xf>
    <xf numFmtId="164" fontId="0" fillId="15" borderId="0" xfId="0" applyNumberFormat="1" applyFont="1" applyFill="1" applyAlignment="1">
      <alignment horizontal="right"/>
    </xf>
    <xf numFmtId="164" fontId="0" fillId="15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2" fillId="12" borderId="0" xfId="0" applyFont="1" applyFill="1" applyAlignment="1"/>
    <xf numFmtId="0" fontId="0" fillId="12" borderId="0" xfId="0" applyFill="1"/>
    <xf numFmtId="0" fontId="2" fillId="14" borderId="0" xfId="0" applyFont="1" applyFill="1"/>
    <xf numFmtId="0" fontId="2" fillId="11" borderId="0" xfId="0" applyFont="1" applyFill="1" applyAlignment="1">
      <alignment horizontal="right"/>
    </xf>
    <xf numFmtId="164" fontId="0" fillId="11" borderId="0" xfId="0" applyNumberFormat="1" applyFill="1"/>
    <xf numFmtId="164" fontId="11" fillId="11" borderId="1" xfId="0" applyNumberFormat="1" applyFont="1" applyFill="1" applyBorder="1"/>
    <xf numFmtId="164" fontId="0" fillId="11" borderId="1" xfId="0" applyNumberFormat="1" applyFill="1" applyBorder="1"/>
    <xf numFmtId="164" fontId="0" fillId="4" borderId="0" xfId="0" applyNumberFormat="1" applyFill="1"/>
    <xf numFmtId="164" fontId="0" fillId="15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15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164" fontId="2" fillId="13" borderId="1" xfId="0" applyNumberFormat="1" applyFont="1" applyFill="1" applyBorder="1"/>
    <xf numFmtId="0" fontId="0" fillId="11" borderId="0" xfId="0" applyFill="1" applyAlignment="1">
      <alignment horizontal="right"/>
    </xf>
    <xf numFmtId="0" fontId="0" fillId="11" borderId="0" xfId="0" applyFill="1" applyAlignment="1">
      <alignment horizontal="left"/>
    </xf>
    <xf numFmtId="0" fontId="0" fillId="11" borderId="0" xfId="0" applyFill="1"/>
    <xf numFmtId="164" fontId="0" fillId="11" borderId="1" xfId="0" applyNumberFormat="1" applyFill="1" applyBorder="1" applyAlignment="1">
      <alignment horizontal="right"/>
    </xf>
    <xf numFmtId="164" fontId="9" fillId="11" borderId="0" xfId="0" applyNumberFormat="1" applyFont="1" applyFill="1"/>
    <xf numFmtId="164" fontId="8" fillId="11" borderId="0" xfId="0" applyNumberFormat="1" applyFont="1" applyFill="1"/>
    <xf numFmtId="164" fontId="0" fillId="11" borderId="0" xfId="0" applyNumberFormat="1" applyFill="1" applyAlignment="1">
      <alignment horizontal="right"/>
    </xf>
    <xf numFmtId="164" fontId="11" fillId="11" borderId="1" xfId="0" applyNumberFormat="1" applyFont="1" applyFill="1" applyBorder="1" applyAlignment="1">
      <alignment horizontal="right"/>
    </xf>
    <xf numFmtId="0" fontId="9" fillId="10" borderId="0" xfId="0" applyFont="1" applyFill="1" applyAlignment="1">
      <alignment horizontal="right"/>
    </xf>
    <xf numFmtId="164" fontId="11" fillId="10" borderId="1" xfId="0" applyNumberFormat="1" applyFont="1" applyFill="1" applyBorder="1"/>
    <xf numFmtId="164" fontId="9" fillId="10" borderId="0" xfId="0" applyNumberFormat="1" applyFont="1" applyFill="1"/>
    <xf numFmtId="164" fontId="2" fillId="10" borderId="1" xfId="0" applyNumberFormat="1" applyFont="1" applyFill="1" applyBorder="1"/>
    <xf numFmtId="164" fontId="0" fillId="10" borderId="1" xfId="0" applyNumberFormat="1" applyFill="1" applyBorder="1" applyAlignment="1">
      <alignment horizontal="right"/>
    </xf>
    <xf numFmtId="164" fontId="2" fillId="10" borderId="0" xfId="0" applyNumberFormat="1" applyFont="1" applyFill="1" applyAlignment="1">
      <alignment horizontal="right"/>
    </xf>
    <xf numFmtId="164" fontId="0" fillId="10" borderId="0" xfId="0" applyNumberFormat="1" applyFill="1" applyAlignment="1">
      <alignment horizontal="right"/>
    </xf>
    <xf numFmtId="164" fontId="0" fillId="10" borderId="0" xfId="0" applyNumberFormat="1" applyFill="1" applyAlignment="1">
      <alignment horizontal="left"/>
    </xf>
    <xf numFmtId="164" fontId="10" fillId="10" borderId="0" xfId="0" applyNumberFormat="1" applyFont="1" applyFill="1"/>
    <xf numFmtId="164" fontId="8" fillId="10" borderId="0" xfId="0" applyNumberFormat="1" applyFont="1" applyFill="1"/>
    <xf numFmtId="164" fontId="2" fillId="9" borderId="0" xfId="0" applyNumberFormat="1" applyFont="1" applyFill="1" applyAlignment="1">
      <alignment horizontal="right"/>
    </xf>
    <xf numFmtId="164" fontId="5" fillId="9" borderId="0" xfId="0" applyNumberFormat="1" applyFont="1" applyFill="1"/>
    <xf numFmtId="164" fontId="11" fillId="9" borderId="1" xfId="0" applyNumberFormat="1" applyFont="1" applyFill="1" applyBorder="1"/>
    <xf numFmtId="164" fontId="10" fillId="9" borderId="0" xfId="0" applyNumberFormat="1" applyFont="1" applyFill="1"/>
    <xf numFmtId="164" fontId="8" fillId="9" borderId="0" xfId="0" applyNumberFormat="1" applyFont="1" applyFill="1"/>
    <xf numFmtId="0" fontId="9" fillId="0" borderId="0" xfId="0" applyFont="1"/>
    <xf numFmtId="164" fontId="0" fillId="10" borderId="1" xfId="0" applyNumberFormat="1" applyFont="1" applyFill="1" applyBorder="1" applyAlignment="1">
      <alignment horizontal="right"/>
    </xf>
    <xf numFmtId="164" fontId="5" fillId="10" borderId="0" xfId="0" applyNumberFormat="1" applyFont="1" applyFill="1"/>
    <xf numFmtId="164" fontId="0" fillId="10" borderId="1" xfId="0" applyNumberFormat="1" applyFont="1" applyFill="1" applyBorder="1"/>
    <xf numFmtId="164" fontId="0" fillId="11" borderId="1" xfId="0" applyNumberFormat="1" applyFont="1" applyFill="1" applyBorder="1" applyAlignment="1">
      <alignment horizontal="right"/>
    </xf>
    <xf numFmtId="164" fontId="0" fillId="11" borderId="0" xfId="0" applyNumberFormat="1" applyFont="1" applyFill="1" applyAlignment="1">
      <alignment horizontal="right"/>
    </xf>
    <xf numFmtId="164" fontId="0" fillId="11" borderId="0" xfId="0" applyNumberFormat="1" applyFill="1" applyBorder="1"/>
    <xf numFmtId="164" fontId="2" fillId="11" borderId="0" xfId="0" applyNumberFormat="1" applyFont="1" applyFill="1" applyBorder="1"/>
    <xf numFmtId="164" fontId="0" fillId="11" borderId="0" xfId="0" applyNumberFormat="1" applyFont="1" applyFill="1" applyAlignment="1">
      <alignment horizontal="left"/>
    </xf>
    <xf numFmtId="164" fontId="11" fillId="11" borderId="0" xfId="0" applyNumberFormat="1" applyFont="1" applyFill="1" applyAlignment="1">
      <alignment horizontal="right"/>
    </xf>
    <xf numFmtId="164" fontId="10" fillId="11" borderId="0" xfId="0" applyNumberFormat="1" applyFont="1" applyFill="1"/>
    <xf numFmtId="7" fontId="2" fillId="11" borderId="0" xfId="0" applyNumberFormat="1" applyFont="1" applyFill="1"/>
    <xf numFmtId="7" fontId="2" fillId="11" borderId="0" xfId="0" applyNumberFormat="1" applyFont="1" applyFill="1" applyAlignment="1">
      <alignment horizontal="right"/>
    </xf>
    <xf numFmtId="164" fontId="17" fillId="0" borderId="0" xfId="0" applyNumberFormat="1" applyFont="1"/>
    <xf numFmtId="0" fontId="17" fillId="0" borderId="0" xfId="0" applyFont="1"/>
    <xf numFmtId="164" fontId="18" fillId="0" borderId="0" xfId="0" applyNumberFormat="1" applyFont="1"/>
    <xf numFmtId="164" fontId="18" fillId="0" borderId="3" xfId="0" applyNumberFormat="1" applyFont="1" applyBorder="1"/>
    <xf numFmtId="164" fontId="18" fillId="0" borderId="1" xfId="0" applyNumberFormat="1" applyFont="1" applyBorder="1"/>
    <xf numFmtId="164" fontId="18" fillId="0" borderId="4" xfId="0" applyNumberFormat="1" applyFont="1" applyBorder="1"/>
    <xf numFmtId="164" fontId="19" fillId="0" borderId="0" xfId="0" applyNumberFormat="1" applyFont="1"/>
    <xf numFmtId="164" fontId="19" fillId="0" borderId="5" xfId="0" applyNumberFormat="1" applyFont="1" applyBorder="1"/>
    <xf numFmtId="0" fontId="19" fillId="0" borderId="0" xfId="0" applyFont="1"/>
    <xf numFmtId="0" fontId="18" fillId="12" borderId="0" xfId="0" applyFont="1" applyFill="1"/>
    <xf numFmtId="0" fontId="19" fillId="12" borderId="0" xfId="0" applyFont="1" applyFill="1" applyAlignment="1">
      <alignment horizontal="right"/>
    </xf>
    <xf numFmtId="0" fontId="19" fillId="12" borderId="0" xfId="0" applyFont="1" applyFill="1"/>
    <xf numFmtId="164" fontId="18" fillId="12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/>
    <xf numFmtId="164" fontId="5" fillId="10" borderId="1" xfId="0" applyNumberFormat="1" applyFont="1" applyFill="1" applyBorder="1"/>
    <xf numFmtId="164" fontId="5" fillId="3" borderId="1" xfId="0" applyNumberFormat="1" applyFont="1" applyFill="1" applyBorder="1"/>
    <xf numFmtId="164" fontId="0" fillId="10" borderId="0" xfId="0" applyNumberFormat="1" applyFont="1" applyFill="1" applyAlignment="1">
      <alignment horizontal="right"/>
    </xf>
    <xf numFmtId="0" fontId="2" fillId="15" borderId="0" xfId="0" applyFont="1" applyFill="1" applyAlignment="1">
      <alignment horizontal="right"/>
    </xf>
    <xf numFmtId="164" fontId="13" fillId="4" borderId="0" xfId="0" applyNumberFormat="1" applyFont="1" applyFill="1"/>
    <xf numFmtId="164" fontId="11" fillId="9" borderId="0" xfId="0" applyNumberFormat="1" applyFont="1" applyFill="1" applyBorder="1"/>
    <xf numFmtId="164" fontId="0" fillId="9" borderId="0" xfId="0" applyNumberFormat="1" applyFont="1" applyFill="1" applyAlignment="1">
      <alignment horizontal="right"/>
    </xf>
    <xf numFmtId="164" fontId="0" fillId="9" borderId="1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4" fontId="8" fillId="0" borderId="0" xfId="0" applyNumberFormat="1" applyFont="1" applyFill="1"/>
    <xf numFmtId="164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D7FD"/>
      <color rgb="FFF1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%20ACTUAL%20Financial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2 Projected Budget"/>
      <sheetName val="2021-22 Projected Detail "/>
    </sheetNames>
    <sheetDataSet>
      <sheetData sheetId="0" refreshError="1"/>
      <sheetData sheetId="1" refreshError="1">
        <row r="36">
          <cell r="B36" t="str">
            <v xml:space="preserve">July </v>
          </cell>
          <cell r="C36" t="str">
            <v xml:space="preserve">August </v>
          </cell>
          <cell r="E36" t="str">
            <v xml:space="preserve">October </v>
          </cell>
          <cell r="F36" t="str">
            <v>November</v>
          </cell>
          <cell r="G36" t="str">
            <v>December</v>
          </cell>
          <cell r="H36" t="str">
            <v>January</v>
          </cell>
          <cell r="I36" t="str">
            <v>February</v>
          </cell>
          <cell r="J36" t="str">
            <v>March</v>
          </cell>
        </row>
        <row r="37">
          <cell r="B37">
            <v>175</v>
          </cell>
          <cell r="C37">
            <v>175</v>
          </cell>
          <cell r="D37">
            <v>175</v>
          </cell>
          <cell r="E37">
            <v>175</v>
          </cell>
          <cell r="F37">
            <v>175</v>
          </cell>
          <cell r="G37">
            <v>175</v>
          </cell>
          <cell r="H37">
            <v>175</v>
          </cell>
          <cell r="I37">
            <v>175</v>
          </cell>
          <cell r="J37">
            <v>175</v>
          </cell>
        </row>
        <row r="40">
          <cell r="K40" t="str">
            <v>April</v>
          </cell>
          <cell r="L40" t="str">
            <v>May</v>
          </cell>
          <cell r="M40" t="str">
            <v>June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ny Hoover" id="{529C3BE6-BC8B-4C14-AE60-3E3D49B1B228}" userId="Tony Hoov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1" dT="2020-11-24T04:15:58.98" personId="{529C3BE6-BC8B-4C14-AE60-3E3D49B1B228}" id="{359BFFBB-5BF3-4883-9444-41D513ACE48E}">
    <text>We reprogrammeed $2000 from the original budget to Elections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9" dT="2020-11-24T04:15:58.98" personId="{529C3BE6-BC8B-4C14-AE60-3E3D49B1B228}" id="{C32E8F75-F4C6-4CF8-820C-A556A8AB2FD3}">
    <text>We reprogrammeed $2000 from the original budget to Elections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B2F28-58D9-4132-8226-396C8B06F3A3}">
  <sheetPr>
    <tabColor theme="9"/>
    <pageSetUpPr fitToPage="1"/>
  </sheetPr>
  <dimension ref="A1:P50"/>
  <sheetViews>
    <sheetView tabSelected="1" zoomScale="90" zoomScaleNormal="90" workbookViewId="0">
      <selection activeCell="P32" sqref="P32"/>
    </sheetView>
  </sheetViews>
  <sheetFormatPr defaultRowHeight="14.25" x14ac:dyDescent="0.45"/>
  <cols>
    <col min="1" max="1" width="25" style="2" customWidth="1"/>
    <col min="4" max="4" width="9.73046875" bestFit="1" customWidth="1"/>
    <col min="6" max="6" width="9.33203125" bestFit="1" customWidth="1"/>
    <col min="8" max="10" width="10.1328125" bestFit="1" customWidth="1"/>
    <col min="11" max="11" width="8.73046875" bestFit="1" customWidth="1"/>
    <col min="12" max="12" width="8.73046875" customWidth="1"/>
    <col min="13" max="13" width="8.73046875" bestFit="1" customWidth="1"/>
    <col min="14" max="14" width="13.3984375" bestFit="1" customWidth="1"/>
    <col min="15" max="15" width="9.73046875" bestFit="1" customWidth="1"/>
    <col min="16" max="16" width="10.33203125" bestFit="1" customWidth="1"/>
    <col min="17" max="17" width="11.86328125" customWidth="1"/>
  </cols>
  <sheetData>
    <row r="1" spans="1:16" x14ac:dyDescent="0.4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  <c r="M1" s="124"/>
    </row>
    <row r="2" spans="1:16" s="2" customFormat="1" x14ac:dyDescent="0.45">
      <c r="A2" s="75" t="s">
        <v>19</v>
      </c>
      <c r="B2" s="29" t="s">
        <v>0</v>
      </c>
      <c r="C2" s="29" t="s">
        <v>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2</v>
      </c>
      <c r="N2" s="76" t="s">
        <v>75</v>
      </c>
      <c r="O2" s="76" t="s">
        <v>76</v>
      </c>
      <c r="P2" s="76" t="s">
        <v>25</v>
      </c>
    </row>
    <row r="3" spans="1:16" s="1" customFormat="1" x14ac:dyDescent="0.45">
      <c r="A3" s="77" t="s">
        <v>31</v>
      </c>
      <c r="B3" s="36">
        <f>'2022-23 Projected Detail '!B46</f>
        <v>1333.34</v>
      </c>
      <c r="C3" s="36">
        <f>'2022-23 Projected Detail '!C46</f>
        <v>1333.34</v>
      </c>
      <c r="D3" s="36">
        <f>'2022-23 Projected Detail '!D46</f>
        <v>1333.34</v>
      </c>
      <c r="E3" s="36">
        <f>'2022-23 Projected Detail '!E46</f>
        <v>1333.34</v>
      </c>
      <c r="F3" s="36">
        <f>'2022-23 Projected Detail '!F46</f>
        <v>1333.34</v>
      </c>
      <c r="G3" s="36">
        <f>'2022-23 Projected Detail '!G46</f>
        <v>1333.34</v>
      </c>
      <c r="H3" s="36">
        <f>'2022-23 Projected Detail '!H46</f>
        <v>1333.34</v>
      </c>
      <c r="I3" s="36">
        <f>'2022-23 Projected Detail '!I46</f>
        <v>1333.34</v>
      </c>
      <c r="J3" s="36">
        <f>'2022-23 Projected Detail '!J46</f>
        <v>1333.34</v>
      </c>
      <c r="K3" s="36">
        <f>'2022-23 Projected Detail '!K46</f>
        <v>1333.34</v>
      </c>
      <c r="L3" s="36">
        <f>'2022-23 Projected Detail '!L46</f>
        <v>1333.34</v>
      </c>
      <c r="M3" s="36">
        <f>'2022-23 Projected Detail '!M46</f>
        <v>1333.34</v>
      </c>
      <c r="N3" s="77">
        <f>SUM(B3:M3)</f>
        <v>16000.08</v>
      </c>
      <c r="O3" s="80">
        <v>0</v>
      </c>
      <c r="P3" s="77">
        <f>O3-N3</f>
        <v>-16000.08</v>
      </c>
    </row>
    <row r="4" spans="1:16" s="1" customFormat="1" x14ac:dyDescent="0.45">
      <c r="A4" s="77" t="s">
        <v>32</v>
      </c>
      <c r="B4" s="33">
        <f>'2022-23 Projected Detail '!B32</f>
        <v>0</v>
      </c>
      <c r="C4" s="33">
        <f>'2022-23 Projected Detail '!C32</f>
        <v>0</v>
      </c>
      <c r="D4" s="33">
        <f>'2022-23 Projected Detail '!D32</f>
        <v>0</v>
      </c>
      <c r="E4" s="33">
        <f>'2022-23 Projected Detail '!E32</f>
        <v>0</v>
      </c>
      <c r="F4" s="33">
        <f>'2022-23 Projected Detail '!F32</f>
        <v>0</v>
      </c>
      <c r="G4" s="33">
        <f>'2022-23 Projected Detail '!G32</f>
        <v>0</v>
      </c>
      <c r="H4" s="33">
        <f>'2022-23 Projected Detail '!H32</f>
        <v>0</v>
      </c>
      <c r="I4" s="33">
        <f>'2022-23 Projected Detail '!I32</f>
        <v>0</v>
      </c>
      <c r="J4" s="33">
        <f>'2022-23 Projected Detail '!J32</f>
        <v>0</v>
      </c>
      <c r="K4" s="33">
        <f>'2022-23 Projected Detail '!K33</f>
        <v>0</v>
      </c>
      <c r="L4" s="33">
        <f>'2022-23 Projected Detail '!L33</f>
        <v>0</v>
      </c>
      <c r="M4" s="33">
        <f>'2022-23 Projected Detail '!M33</f>
        <v>0</v>
      </c>
      <c r="N4" s="77">
        <f t="shared" ref="N4:N10" si="0">SUM(B4:M4)</f>
        <v>0</v>
      </c>
      <c r="O4" s="80">
        <v>0</v>
      </c>
      <c r="P4" s="77">
        <f t="shared" ref="P4:P10" si="1">O4-N4</f>
        <v>0</v>
      </c>
    </row>
    <row r="5" spans="1:16" s="1" customFormat="1" x14ac:dyDescent="0.45">
      <c r="A5" s="77" t="s">
        <v>33</v>
      </c>
      <c r="B5" s="33">
        <f>'2022-23 Projected Detail '!B37</f>
        <v>175</v>
      </c>
      <c r="C5" s="33">
        <f>'2022-23 Projected Detail '!C37</f>
        <v>175</v>
      </c>
      <c r="D5" s="33">
        <f>'2022-23 Projected Detail '!D37</f>
        <v>175</v>
      </c>
      <c r="E5" s="33">
        <f>'2022-23 Projected Detail '!E37</f>
        <v>175</v>
      </c>
      <c r="F5" s="33">
        <f>'2022-23 Projected Detail '!F37</f>
        <v>175</v>
      </c>
      <c r="G5" s="33">
        <f>'2022-23 Projected Detail '!G37</f>
        <v>175</v>
      </c>
      <c r="H5" s="33">
        <f>'2022-23 Projected Detail '!H37</f>
        <v>175</v>
      </c>
      <c r="I5" s="33">
        <f>'2022-23 Projected Detail '!I37</f>
        <v>175</v>
      </c>
      <c r="J5" s="33">
        <f>'2022-23 Projected Detail '!J37</f>
        <v>175</v>
      </c>
      <c r="K5" s="33">
        <f>'2022-23 Projected Detail '!K37</f>
        <v>175</v>
      </c>
      <c r="L5" s="33">
        <f>'2022-23 Projected Detail '!L37</f>
        <v>175</v>
      </c>
      <c r="M5" s="33">
        <f>'2022-23 Projected Detail '!M37</f>
        <v>175</v>
      </c>
      <c r="N5" s="77">
        <f t="shared" si="0"/>
        <v>2100</v>
      </c>
      <c r="O5" s="80">
        <v>0</v>
      </c>
      <c r="P5" s="77">
        <f t="shared" si="1"/>
        <v>-2100</v>
      </c>
    </row>
    <row r="6" spans="1:16" s="1" customFormat="1" x14ac:dyDescent="0.45">
      <c r="A6" s="77" t="s">
        <v>30</v>
      </c>
      <c r="B6" s="33">
        <f>'2022-23 Projected Detail '!B41</f>
        <v>0</v>
      </c>
      <c r="C6" s="33">
        <f>'2022-23 Projected Detail '!C41</f>
        <v>0</v>
      </c>
      <c r="D6" s="33">
        <v>0</v>
      </c>
      <c r="E6" s="33">
        <f>'2022-23 Projected Detail '!E41</f>
        <v>0</v>
      </c>
      <c r="F6" s="33">
        <f>'2022-23 Projected Detail '!F41</f>
        <v>0</v>
      </c>
      <c r="G6" s="33">
        <f>'2022-23 Projected Detail '!G41</f>
        <v>0</v>
      </c>
      <c r="H6" s="33">
        <f>'2022-23 Projected Detail '!H41</f>
        <v>0</v>
      </c>
      <c r="I6" s="33">
        <f>'2022-23 Projected Detail '!I41</f>
        <v>0</v>
      </c>
      <c r="J6" s="33">
        <f>'2022-23 Projected Detail '!J41</f>
        <v>1100</v>
      </c>
      <c r="K6" s="33">
        <f>'2022-23 Projected Detail '!K41</f>
        <v>0</v>
      </c>
      <c r="L6" s="33">
        <f>'2022-23 Projected Detail '!L41</f>
        <v>0</v>
      </c>
      <c r="M6" s="33">
        <v>0</v>
      </c>
      <c r="N6" s="77">
        <f t="shared" si="0"/>
        <v>1100</v>
      </c>
      <c r="O6" s="80">
        <v>0</v>
      </c>
      <c r="P6" s="77">
        <f t="shared" si="1"/>
        <v>-1100</v>
      </c>
    </row>
    <row r="7" spans="1:16" s="1" customFormat="1" x14ac:dyDescent="0.45">
      <c r="A7" s="77" t="s">
        <v>42</v>
      </c>
      <c r="B7" s="36">
        <f>'2022-23 Projected Detail '!B51</f>
        <v>0</v>
      </c>
      <c r="C7" s="36">
        <f>'2022-23 Projected Detail '!C51</f>
        <v>0</v>
      </c>
      <c r="D7" s="36">
        <f>'2022-23 Projected Detail '!D51</f>
        <v>0</v>
      </c>
      <c r="E7" s="36">
        <f>'2022-23 Projected Detail '!E51</f>
        <v>0</v>
      </c>
      <c r="F7" s="36">
        <f>'2022-23 Projected Detail '!F51</f>
        <v>0</v>
      </c>
      <c r="G7" s="36">
        <f>'2022-23 Projected Detail '!G51</f>
        <v>0</v>
      </c>
      <c r="H7" s="36">
        <f>'2022-23 Projected Detail '!H51</f>
        <v>0</v>
      </c>
      <c r="I7" s="36">
        <f>'2022-23 Projected Detail '!I51</f>
        <v>0</v>
      </c>
      <c r="J7" s="36">
        <f>'2022-23 Projected Detail '!J51</f>
        <v>0</v>
      </c>
      <c r="K7" s="36">
        <f>'2022-23 Projected Detail '!K51</f>
        <v>0</v>
      </c>
      <c r="L7" s="36">
        <f>'2022-23 Projected Detail '!L51</f>
        <v>0</v>
      </c>
      <c r="M7" s="36">
        <f>'2022-23 Projected Detail '!M51</f>
        <v>0</v>
      </c>
      <c r="N7" s="77">
        <f t="shared" si="0"/>
        <v>0</v>
      </c>
      <c r="O7" s="80">
        <v>0</v>
      </c>
      <c r="P7" s="77">
        <f t="shared" si="1"/>
        <v>0</v>
      </c>
    </row>
    <row r="8" spans="1:16" s="1" customFormat="1" x14ac:dyDescent="0.45">
      <c r="A8" s="79" t="s">
        <v>18</v>
      </c>
      <c r="B8" s="84">
        <f>'2022-23 Projected Detail '!B56</f>
        <v>0</v>
      </c>
      <c r="C8" s="84">
        <f>'2022-23 Projected Detail '!C56</f>
        <v>0</v>
      </c>
      <c r="D8" s="84">
        <f>'2022-23 Projected Detail '!D56</f>
        <v>0</v>
      </c>
      <c r="E8" s="84">
        <f>'2022-23 Projected Detail '!E56</f>
        <v>0</v>
      </c>
      <c r="F8" s="84">
        <f>'2022-23 Projected Detail '!F56</f>
        <v>0</v>
      </c>
      <c r="G8" s="84">
        <f>'2022-23 Projected Detail '!G56</f>
        <v>0</v>
      </c>
      <c r="H8" s="84">
        <f>'2022-23 Projected Detail '!H56</f>
        <v>0</v>
      </c>
      <c r="I8" s="84">
        <f>'2022-23 Projected Detail '!I56</f>
        <v>0</v>
      </c>
      <c r="J8" s="84">
        <f>'2022-23 Projected Detail '!J56</f>
        <v>0</v>
      </c>
      <c r="K8" s="84">
        <f>'2022-23 Projected Detail '!K56</f>
        <v>0</v>
      </c>
      <c r="L8" s="84">
        <f>'2022-23 Projected Detail '!L56</f>
        <v>0</v>
      </c>
      <c r="M8" s="84">
        <f>'2022-23 Projected Detail '!M56</f>
        <v>0</v>
      </c>
      <c r="N8" s="77">
        <f t="shared" si="0"/>
        <v>0</v>
      </c>
      <c r="O8" s="80">
        <v>0</v>
      </c>
      <c r="P8" s="77">
        <f t="shared" si="1"/>
        <v>0</v>
      </c>
    </row>
    <row r="9" spans="1:16" s="1" customFormat="1" x14ac:dyDescent="0.45">
      <c r="A9" s="79" t="s">
        <v>79</v>
      </c>
      <c r="B9" s="84">
        <v>12.5</v>
      </c>
      <c r="C9" s="84">
        <v>12.5</v>
      </c>
      <c r="D9" s="84">
        <v>12.5</v>
      </c>
      <c r="E9" s="84">
        <v>12.5</v>
      </c>
      <c r="F9" s="84">
        <v>12.5</v>
      </c>
      <c r="G9" s="84">
        <v>12.5</v>
      </c>
      <c r="H9" s="84">
        <v>12.5</v>
      </c>
      <c r="I9" s="84">
        <v>12.5</v>
      </c>
      <c r="J9" s="84">
        <v>12.5</v>
      </c>
      <c r="K9" s="84">
        <v>12.5</v>
      </c>
      <c r="L9" s="84">
        <v>12.5</v>
      </c>
      <c r="M9" s="84">
        <v>12.5</v>
      </c>
      <c r="N9" s="77">
        <f>SUM(B9:M9)</f>
        <v>150</v>
      </c>
      <c r="O9" s="80">
        <v>0</v>
      </c>
      <c r="P9" s="77">
        <f t="shared" si="1"/>
        <v>-150</v>
      </c>
    </row>
    <row r="10" spans="1:16" s="1" customFormat="1" x14ac:dyDescent="0.45">
      <c r="A10" s="77" t="s">
        <v>78</v>
      </c>
      <c r="B10" s="30">
        <f>'2022-23 Projected Detail '!B29</f>
        <v>1</v>
      </c>
      <c r="C10" s="30">
        <f>'2022-23 Projected Detail '!C29</f>
        <v>15.97</v>
      </c>
      <c r="D10" s="30">
        <f>'2022-23 Projected Detail '!D29</f>
        <v>1</v>
      </c>
      <c r="E10" s="30">
        <f>'2022-23 Projected Detail '!E29</f>
        <v>1.9</v>
      </c>
      <c r="F10" s="30">
        <f>'2022-23 Projected Detail '!F29</f>
        <v>15.97</v>
      </c>
      <c r="G10" s="30">
        <f>'2022-23 Projected Detail '!G29</f>
        <v>1</v>
      </c>
      <c r="H10" s="30">
        <f>'2022-23 Projected Detail '!H29</f>
        <v>1</v>
      </c>
      <c r="I10" s="30">
        <f>'2022-23 Projected Detail '!I29</f>
        <v>15.97</v>
      </c>
      <c r="J10" s="30">
        <f>'2022-23 Projected Detail '!J29</f>
        <v>1</v>
      </c>
      <c r="K10" s="30">
        <f>'2022-23 Projected Detail '!K29</f>
        <v>156.68</v>
      </c>
      <c r="L10" s="30">
        <f>'2022-23 Projected Detail '!L29</f>
        <v>1</v>
      </c>
      <c r="M10" s="30">
        <f>'2022-23 Projected Detail '!M29</f>
        <v>1</v>
      </c>
      <c r="N10" s="81">
        <f t="shared" si="0"/>
        <v>213.49</v>
      </c>
      <c r="O10" s="99">
        <v>0</v>
      </c>
      <c r="P10" s="81">
        <f t="shared" si="1"/>
        <v>-213.49</v>
      </c>
    </row>
    <row r="11" spans="1:16" s="3" customFormat="1" x14ac:dyDescent="0.45">
      <c r="A11" s="82"/>
      <c r="B11" s="32">
        <f>SUM(B3:B8)</f>
        <v>1508.34</v>
      </c>
      <c r="C11" s="32">
        <f>SUM(C3:C10)</f>
        <v>1536.81</v>
      </c>
      <c r="D11" s="32">
        <f t="shared" ref="D11:J11" si="2">SUM(D3:D8)</f>
        <v>1508.34</v>
      </c>
      <c r="E11" s="32">
        <f t="shared" si="2"/>
        <v>1508.34</v>
      </c>
      <c r="F11" s="32">
        <f t="shared" si="2"/>
        <v>1508.34</v>
      </c>
      <c r="G11" s="32">
        <f t="shared" si="2"/>
        <v>1508.34</v>
      </c>
      <c r="H11" s="32">
        <f t="shared" si="2"/>
        <v>1508.34</v>
      </c>
      <c r="I11" s="32">
        <f t="shared" si="2"/>
        <v>1508.34</v>
      </c>
      <c r="J11" s="32">
        <f t="shared" si="2"/>
        <v>2608.34</v>
      </c>
      <c r="K11" s="32">
        <f>SUM(K3:K10)</f>
        <v>1677.52</v>
      </c>
      <c r="L11" s="32">
        <f>SUM(L3:L10)</f>
        <v>1521.84</v>
      </c>
      <c r="M11" s="32">
        <f>SUM(M3:M10)</f>
        <v>1521.84</v>
      </c>
      <c r="N11" s="82">
        <f t="shared" ref="N11" si="3">SUM(B11:M11)</f>
        <v>19424.73</v>
      </c>
      <c r="O11" s="83">
        <f>SUM(O3:O10)</f>
        <v>0</v>
      </c>
      <c r="P11" s="82">
        <f>SUM(P3:P10)</f>
        <v>-19563.570000000003</v>
      </c>
    </row>
    <row r="12" spans="1:16" s="3" customFormat="1" x14ac:dyDescent="0.45"/>
    <row r="13" spans="1:16" s="2" customFormat="1" x14ac:dyDescent="0.45">
      <c r="A13" s="60" t="s">
        <v>20</v>
      </c>
      <c r="B13" s="100" t="s">
        <v>0</v>
      </c>
      <c r="C13" s="100" t="s">
        <v>1</v>
      </c>
      <c r="D13" s="100" t="s">
        <v>3</v>
      </c>
      <c r="E13" s="100" t="s">
        <v>4</v>
      </c>
      <c r="F13" s="100" t="s">
        <v>5</v>
      </c>
      <c r="G13" s="100" t="s">
        <v>6</v>
      </c>
      <c r="H13" s="100" t="s">
        <v>7</v>
      </c>
      <c r="I13" s="100" t="s">
        <v>8</v>
      </c>
      <c r="J13" s="100" t="s">
        <v>9</v>
      </c>
      <c r="K13" s="100" t="s">
        <v>10</v>
      </c>
      <c r="L13" s="100" t="s">
        <v>11</v>
      </c>
      <c r="M13" s="100" t="s">
        <v>2</v>
      </c>
      <c r="N13" s="107" t="s">
        <v>75</v>
      </c>
      <c r="O13" s="107" t="s">
        <v>77</v>
      </c>
      <c r="P13" s="107" t="s">
        <v>24</v>
      </c>
    </row>
    <row r="14" spans="1:16" s="1" customFormat="1" x14ac:dyDescent="0.45">
      <c r="A14" s="61" t="s">
        <v>21</v>
      </c>
      <c r="B14" s="38">
        <f>'2022-23 Projected Detail '!B12</f>
        <v>0</v>
      </c>
      <c r="C14" s="38">
        <f>'2022-23 Projected Detail '!C12</f>
        <v>0</v>
      </c>
      <c r="D14" s="38">
        <f>'2022-23 Projected Detail '!D12</f>
        <v>0</v>
      </c>
      <c r="E14" s="38">
        <f>'2022-23 Projected Detail '!E12</f>
        <v>0</v>
      </c>
      <c r="F14" s="38">
        <f>'2022-23 Projected Detail '!F12</f>
        <v>0</v>
      </c>
      <c r="G14" s="38">
        <f>'2022-23 Projected Detail '!G12</f>
        <v>0</v>
      </c>
      <c r="H14" s="38">
        <f>'2022-23 Projected Detail '!H12</f>
        <v>0</v>
      </c>
      <c r="I14" s="38">
        <f>'2022-23 Projected Detail '!I12</f>
        <v>0</v>
      </c>
      <c r="J14" s="38">
        <f>'2022-23 Projected Detail '!J12</f>
        <v>0</v>
      </c>
      <c r="K14" s="38">
        <f>'2022-23 Projected Detail '!K12</f>
        <v>0</v>
      </c>
      <c r="L14" s="38">
        <f>'2022-23 Projected Detail '!L12</f>
        <v>0</v>
      </c>
      <c r="M14" s="38">
        <f>'2022-23 Projected Detail '!M12</f>
        <v>0</v>
      </c>
      <c r="N14" s="62">
        <f>SUM(B14:M14)</f>
        <v>0</v>
      </c>
      <c r="O14" s="63">
        <v>0</v>
      </c>
      <c r="P14" s="62">
        <f>O14-N14</f>
        <v>0</v>
      </c>
    </row>
    <row r="15" spans="1:16" s="1" customFormat="1" x14ac:dyDescent="0.45">
      <c r="A15" s="64" t="s">
        <v>22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62">
        <f t="shared" ref="N15:N19" si="4">SUM(B15:M15)</f>
        <v>0</v>
      </c>
      <c r="O15" s="63">
        <v>0</v>
      </c>
      <c r="P15" s="62">
        <f t="shared" ref="P15:P19" si="5">O15-N15</f>
        <v>0</v>
      </c>
    </row>
    <row r="16" spans="1:16" s="4" customFormat="1" x14ac:dyDescent="0.45">
      <c r="A16" s="65" t="s">
        <v>47</v>
      </c>
      <c r="B16" s="73">
        <f>'2022-23 Projected Detail '!B8</f>
        <v>0</v>
      </c>
      <c r="C16" s="73">
        <f>'2022-23 Projected Detail '!C8</f>
        <v>0</v>
      </c>
      <c r="D16" s="73">
        <f>'2022-23 Projected Detail '!D8</f>
        <v>0</v>
      </c>
      <c r="E16" s="73">
        <f>'2022-23 Projected Detail '!E8</f>
        <v>0</v>
      </c>
      <c r="F16" s="73">
        <f>'2022-23 Projected Detail '!F8</f>
        <v>0</v>
      </c>
      <c r="G16" s="73">
        <f>'2022-23 Projected Detail '!G8</f>
        <v>0</v>
      </c>
      <c r="H16" s="73">
        <f>'2022-23 Projected Detail '!H8</f>
        <v>0</v>
      </c>
      <c r="I16" s="73">
        <f>'2022-23 Projected Detail '!I8</f>
        <v>0</v>
      </c>
      <c r="J16" s="73">
        <f>'2022-23 Projected Detail '!J8</f>
        <v>0</v>
      </c>
      <c r="K16" s="73">
        <f>'2022-23 Projected Detail '!K8</f>
        <v>0</v>
      </c>
      <c r="L16" s="73">
        <f>'2022-23 Projected Detail '!L8</f>
        <v>0</v>
      </c>
      <c r="M16" s="73">
        <f>'2022-23 Projected Detail '!M8</f>
        <v>0</v>
      </c>
      <c r="N16" s="62">
        <f t="shared" si="4"/>
        <v>0</v>
      </c>
      <c r="O16" s="67">
        <v>0</v>
      </c>
      <c r="P16" s="62">
        <f t="shared" si="5"/>
        <v>0</v>
      </c>
    </row>
    <row r="17" spans="1:16" s="1" customFormat="1" x14ac:dyDescent="0.45">
      <c r="A17" s="65" t="s">
        <v>44</v>
      </c>
      <c r="B17" s="74">
        <f>'2022-23 Projected Detail '!B16</f>
        <v>333.33</v>
      </c>
      <c r="C17" s="74">
        <f>'2022-23 Projected Detail '!C16</f>
        <v>333.33</v>
      </c>
      <c r="D17" s="74">
        <f>'2022-23 Projected Detail '!D16</f>
        <v>333.33</v>
      </c>
      <c r="E17" s="74">
        <f>'2022-23 Projected Detail '!E16</f>
        <v>333.33</v>
      </c>
      <c r="F17" s="74">
        <f>'2022-23 Projected Detail '!F16</f>
        <v>333.33</v>
      </c>
      <c r="G17" s="74">
        <f>'2022-23 Projected Detail '!G16</f>
        <v>333.33</v>
      </c>
      <c r="H17" s="74">
        <f>'2022-23 Projected Detail '!H16</f>
        <v>333.33</v>
      </c>
      <c r="I17" s="74">
        <f>'2022-23 Projected Detail '!I16</f>
        <v>333.33</v>
      </c>
      <c r="J17" s="74">
        <f>'2022-23 Projected Detail '!J16</f>
        <v>333.33</v>
      </c>
      <c r="K17" s="74">
        <f>'2022-23 Projected Detail '!K16</f>
        <v>333.33</v>
      </c>
      <c r="L17" s="74">
        <f>'2022-23 Projected Detail '!L16</f>
        <v>333.33</v>
      </c>
      <c r="M17" s="74">
        <f>'2022-23 Projected Detail '!M16</f>
        <v>333.33300000000003</v>
      </c>
      <c r="N17" s="62">
        <f t="shared" si="4"/>
        <v>3999.9629999999997</v>
      </c>
      <c r="O17" s="63">
        <v>0</v>
      </c>
      <c r="P17" s="62">
        <f t="shared" si="5"/>
        <v>-3999.9629999999997</v>
      </c>
    </row>
    <row r="18" spans="1:16" s="1" customFormat="1" x14ac:dyDescent="0.45">
      <c r="A18" s="61" t="s">
        <v>36</v>
      </c>
      <c r="B18" s="73">
        <f>'2022-23 Projected Detail '!B4</f>
        <v>100</v>
      </c>
      <c r="C18" s="73">
        <f>'2022-23 Projected Detail '!C4</f>
        <v>100</v>
      </c>
      <c r="D18" s="73">
        <f>'2022-23 Projected Detail '!D4</f>
        <v>100</v>
      </c>
      <c r="E18" s="73">
        <f>'2022-23 Projected Detail '!E4</f>
        <v>100</v>
      </c>
      <c r="F18" s="73">
        <f>'2022-23 Projected Detail '!F4</f>
        <v>100</v>
      </c>
      <c r="G18" s="73">
        <f>'2022-23 Projected Detail '!G4</f>
        <v>100</v>
      </c>
      <c r="H18" s="73">
        <f>'2022-23 Projected Detail '!H4</f>
        <v>100</v>
      </c>
      <c r="I18" s="73">
        <f>'2022-23 Projected Detail '!I4</f>
        <v>100</v>
      </c>
      <c r="J18" s="73">
        <f>'2022-23 Projected Detail '!J4</f>
        <v>100</v>
      </c>
      <c r="K18" s="73">
        <f>'2022-23 Projected Detail '!K4</f>
        <v>100</v>
      </c>
      <c r="L18" s="73">
        <f>'2022-23 Projected Detail '!L4</f>
        <v>100</v>
      </c>
      <c r="M18" s="73">
        <f>'2022-23 Projected Detail '!M4</f>
        <v>100</v>
      </c>
      <c r="N18" s="62">
        <f t="shared" si="4"/>
        <v>1200</v>
      </c>
      <c r="O18" s="67">
        <v>0</v>
      </c>
      <c r="P18" s="66">
        <f t="shared" si="5"/>
        <v>-1200</v>
      </c>
    </row>
    <row r="19" spans="1:16" s="1" customFormat="1" x14ac:dyDescent="0.45">
      <c r="A19" s="61" t="s">
        <v>120</v>
      </c>
      <c r="B19" s="39">
        <f>'2022-23 Projected Detail '!B20</f>
        <v>7000</v>
      </c>
      <c r="C19" s="39">
        <f>'2022-23 Projected Detail '!C20</f>
        <v>0</v>
      </c>
      <c r="D19" s="39">
        <f>'2022-23 Projected Detail '!D20</f>
        <v>0</v>
      </c>
      <c r="E19" s="39">
        <f>'2022-23 Projected Detail '!E20</f>
        <v>0</v>
      </c>
      <c r="F19" s="39">
        <f>'2022-23 Projected Detail '!F20</f>
        <v>0</v>
      </c>
      <c r="G19" s="39">
        <f>'2022-23 Projected Detail '!G20</f>
        <v>0</v>
      </c>
      <c r="H19" s="39">
        <f>'2022-23 Projected Detail '!H20</f>
        <v>0</v>
      </c>
      <c r="I19" s="39">
        <f>'2022-23 Projected Detail '!I20</f>
        <v>0</v>
      </c>
      <c r="J19" s="39">
        <f>'2022-23 Projected Detail '!J20</f>
        <v>0</v>
      </c>
      <c r="K19" s="39">
        <f>'2022-23 Projected Detail '!K20</f>
        <v>0</v>
      </c>
      <c r="L19" s="39">
        <f>'2022-23 Projected Detail '!L20</f>
        <v>0</v>
      </c>
      <c r="M19" s="39">
        <f>'2022-23 Projected Detail '!M20</f>
        <v>0</v>
      </c>
      <c r="N19" s="68">
        <f t="shared" si="4"/>
        <v>7000</v>
      </c>
      <c r="O19" s="69">
        <v>0</v>
      </c>
      <c r="P19" s="68">
        <f t="shared" si="5"/>
        <v>-7000</v>
      </c>
    </row>
    <row r="20" spans="1:16" s="1" customFormat="1" x14ac:dyDescent="0.45">
      <c r="A20" s="70"/>
      <c r="B20" s="40">
        <f>SUM(B14:B19)</f>
        <v>7433.33</v>
      </c>
      <c r="C20" s="40">
        <f>SUM(C14:C19)</f>
        <v>433.33</v>
      </c>
      <c r="D20" s="40">
        <f>SUM(D14:D19)</f>
        <v>433.33</v>
      </c>
      <c r="E20" s="40">
        <f>SUM(E14:E19)</f>
        <v>433.33</v>
      </c>
      <c r="F20" s="40">
        <f>SUM(F14:F19)</f>
        <v>433.33</v>
      </c>
      <c r="G20" s="40">
        <f>SUM(G14:G19)</f>
        <v>433.33</v>
      </c>
      <c r="H20" s="40">
        <f>SUM(H14:H19)</f>
        <v>433.33</v>
      </c>
      <c r="I20" s="40">
        <f>SUM(I14:I19)</f>
        <v>433.33</v>
      </c>
      <c r="J20" s="40">
        <f>SUM(J14:J19)</f>
        <v>433.33</v>
      </c>
      <c r="K20" s="40">
        <f>SUM(K14:K19)</f>
        <v>433.33</v>
      </c>
      <c r="L20" s="70">
        <f>SUM(L14:L19)</f>
        <v>433.33</v>
      </c>
      <c r="M20" s="70">
        <f>SUM(M14:M19)</f>
        <v>433.33300000000003</v>
      </c>
      <c r="N20" s="70">
        <f>SUM(B20:M20)</f>
        <v>12199.963</v>
      </c>
      <c r="O20" s="71">
        <f>SUM(O14:O19)</f>
        <v>0</v>
      </c>
      <c r="P20" s="70">
        <f>SUM(P14:P19)</f>
        <v>-12199.963</v>
      </c>
    </row>
    <row r="21" spans="1:16" s="1" customFormat="1" hidden="1" x14ac:dyDescent="0.45">
      <c r="A21" s="3"/>
    </row>
    <row r="22" spans="1:16" s="1" customFormat="1" hidden="1" x14ac:dyDescent="0.45">
      <c r="A22" s="22" t="s">
        <v>62</v>
      </c>
      <c r="B22" s="112" t="s">
        <v>48</v>
      </c>
      <c r="C22" s="112" t="s">
        <v>49</v>
      </c>
      <c r="D22" s="112" t="s">
        <v>3</v>
      </c>
      <c r="E22" s="112" t="s">
        <v>50</v>
      </c>
      <c r="F22" s="112" t="s">
        <v>5</v>
      </c>
      <c r="G22" s="112" t="s">
        <v>6</v>
      </c>
      <c r="H22" s="112" t="s">
        <v>12</v>
      </c>
      <c r="I22" s="112" t="s">
        <v>8</v>
      </c>
      <c r="J22" s="112" t="s">
        <v>13</v>
      </c>
      <c r="K22" s="112" t="s">
        <v>14</v>
      </c>
      <c r="L22" s="112" t="s">
        <v>11</v>
      </c>
      <c r="M22" s="112" t="s">
        <v>2</v>
      </c>
      <c r="N22" s="20" t="s">
        <v>75</v>
      </c>
      <c r="O22" s="20" t="s">
        <v>77</v>
      </c>
      <c r="P22" s="20" t="s">
        <v>25</v>
      </c>
    </row>
    <row r="23" spans="1:16" s="1" customFormat="1" hidden="1" x14ac:dyDescent="0.45">
      <c r="A23" s="21" t="s">
        <v>69</v>
      </c>
      <c r="B23" s="120">
        <f>'2022-23 Projected Detail '!B62</f>
        <v>0</v>
      </c>
      <c r="C23" s="120">
        <f>'2022-23 Projected Detail '!C62</f>
        <v>0</v>
      </c>
      <c r="D23" s="120">
        <f>'2022-23 Projected Detail '!D62</f>
        <v>0</v>
      </c>
      <c r="E23" s="120">
        <f>'2022-23 Projected Detail '!E62</f>
        <v>0</v>
      </c>
      <c r="F23" s="120">
        <f>'2022-23 Projected Detail '!F62</f>
        <v>0</v>
      </c>
      <c r="G23" s="120">
        <f>'2022-23 Projected Detail '!G62</f>
        <v>0</v>
      </c>
      <c r="H23" s="120">
        <f>'2022-23 Projected Detail '!H62</f>
        <v>0</v>
      </c>
      <c r="I23" s="120">
        <f>'2022-23 Projected Detail '!I62</f>
        <v>0</v>
      </c>
      <c r="J23" s="120">
        <f>'2022-23 Projected Detail '!J62</f>
        <v>0</v>
      </c>
      <c r="K23" s="120">
        <v>0</v>
      </c>
      <c r="L23" s="120">
        <v>0</v>
      </c>
      <c r="M23" s="120">
        <v>0</v>
      </c>
      <c r="N23" s="25">
        <f>SUM(B23:M23)</f>
        <v>0</v>
      </c>
      <c r="O23" s="20">
        <v>0</v>
      </c>
      <c r="P23" s="20"/>
    </row>
    <row r="24" spans="1:16" s="1" customFormat="1" hidden="1" x14ac:dyDescent="0.45">
      <c r="A24" s="21" t="s">
        <v>70</v>
      </c>
      <c r="B24" s="120">
        <f>'2022-23 Projected Detail '!B63</f>
        <v>0</v>
      </c>
      <c r="C24" s="120">
        <f>'2022-23 Projected Detail '!C63</f>
        <v>0</v>
      </c>
      <c r="D24" s="120">
        <f>'2022-23 Projected Detail '!D63</f>
        <v>0</v>
      </c>
      <c r="E24" s="120">
        <f>'2022-23 Projected Detail '!E63</f>
        <v>0</v>
      </c>
      <c r="F24" s="120">
        <f>'2022-23 Projected Detail '!F63</f>
        <v>0</v>
      </c>
      <c r="G24" s="120">
        <f>'2022-23 Projected Detail '!G63</f>
        <v>0</v>
      </c>
      <c r="H24" s="120">
        <f>'2022-23 Projected Detail '!H63</f>
        <v>0</v>
      </c>
      <c r="I24" s="120">
        <f>'2022-23 Projected Detail '!I63</f>
        <v>0</v>
      </c>
      <c r="J24" s="120">
        <f>'2022-23 Projected Detail '!J63</f>
        <v>0</v>
      </c>
      <c r="K24" s="120">
        <v>0</v>
      </c>
      <c r="L24" s="120">
        <v>0</v>
      </c>
      <c r="M24" s="120">
        <v>0</v>
      </c>
      <c r="N24" s="25">
        <f t="shared" ref="N24:N26" si="6">SUM(B24:M24)</f>
        <v>0</v>
      </c>
      <c r="O24" s="20">
        <v>0</v>
      </c>
      <c r="P24" s="20"/>
    </row>
    <row r="25" spans="1:16" s="1" customFormat="1" hidden="1" x14ac:dyDescent="0.45">
      <c r="A25" s="21" t="s">
        <v>71</v>
      </c>
      <c r="B25" s="120">
        <f>'2022-23 Projected Detail '!B64</f>
        <v>7000</v>
      </c>
      <c r="C25" s="120">
        <f>'2022-23 Projected Detail '!C64</f>
        <v>0</v>
      </c>
      <c r="D25" s="120">
        <f>'2022-23 Projected Detail '!D64</f>
        <v>0</v>
      </c>
      <c r="E25" s="120">
        <f>'2022-23 Projected Detail '!E64</f>
        <v>0</v>
      </c>
      <c r="F25" s="120">
        <f>'2022-23 Projected Detail '!F64</f>
        <v>0</v>
      </c>
      <c r="G25" s="120">
        <f>'2022-23 Projected Detail '!G64</f>
        <v>0</v>
      </c>
      <c r="H25" s="120">
        <f>'2022-23 Projected Detail '!H64</f>
        <v>0</v>
      </c>
      <c r="I25" s="120">
        <f>'2022-23 Projected Detail '!I64</f>
        <v>0</v>
      </c>
      <c r="J25" s="120">
        <f>'2022-23 Projected Detail '!J64</f>
        <v>0</v>
      </c>
      <c r="K25" s="120">
        <v>0</v>
      </c>
      <c r="L25" s="120">
        <v>0</v>
      </c>
      <c r="M25" s="120">
        <v>0</v>
      </c>
      <c r="N25" s="25">
        <f t="shared" si="6"/>
        <v>7000</v>
      </c>
      <c r="O25" s="20">
        <v>0</v>
      </c>
      <c r="P25" s="20"/>
    </row>
    <row r="26" spans="1:16" s="1" customFormat="1" hidden="1" x14ac:dyDescent="0.45">
      <c r="A26" s="21" t="s">
        <v>68</v>
      </c>
      <c r="B26" s="121">
        <f>'2022-23 Projected Detail '!B65</f>
        <v>0</v>
      </c>
      <c r="C26" s="121">
        <f>'2022-23 Projected Detail '!C65</f>
        <v>0</v>
      </c>
      <c r="D26" s="121">
        <f>'2022-23 Projected Detail '!D65</f>
        <v>0</v>
      </c>
      <c r="E26" s="121">
        <f>'2022-23 Projected Detail '!E65</f>
        <v>0</v>
      </c>
      <c r="F26" s="121">
        <f>'2022-23 Projected Detail '!F65</f>
        <v>0</v>
      </c>
      <c r="G26" s="121">
        <f>'2022-23 Projected Detail '!G65</f>
        <v>0</v>
      </c>
      <c r="H26" s="121">
        <f>'2022-23 Projected Detail '!H65</f>
        <v>0</v>
      </c>
      <c r="I26" s="121">
        <f>'2022-23 Projected Detail '!I65</f>
        <v>0</v>
      </c>
      <c r="J26" s="121">
        <f>'2022-23 Projected Detail '!J65</f>
        <v>0</v>
      </c>
      <c r="K26" s="113">
        <f>'2022-23 Projected Detail '!K66</f>
        <v>0</v>
      </c>
      <c r="L26" s="113">
        <f>'2022-23 Projected Detail '!L66</f>
        <v>0</v>
      </c>
      <c r="M26" s="113">
        <f>'2022-23 Projected Detail '!M66</f>
        <v>0</v>
      </c>
      <c r="N26" s="122">
        <f t="shared" si="6"/>
        <v>0</v>
      </c>
      <c r="O26" s="24">
        <v>0</v>
      </c>
      <c r="P26" s="23">
        <f>O26-N26</f>
        <v>0</v>
      </c>
    </row>
    <row r="27" spans="1:16" s="1" customFormat="1" hidden="1" x14ac:dyDescent="0.45">
      <c r="A27" s="22"/>
      <c r="B27" s="114">
        <f>SUM(B23:B26)</f>
        <v>7000</v>
      </c>
      <c r="C27" s="114">
        <f t="shared" ref="C27:J27" si="7">SUM(C23:C26)</f>
        <v>0</v>
      </c>
      <c r="D27" s="114">
        <f t="shared" si="7"/>
        <v>0</v>
      </c>
      <c r="E27" s="114">
        <f t="shared" si="7"/>
        <v>0</v>
      </c>
      <c r="F27" s="114">
        <f t="shared" si="7"/>
        <v>0</v>
      </c>
      <c r="G27" s="114">
        <f t="shared" si="7"/>
        <v>0</v>
      </c>
      <c r="H27" s="114">
        <f t="shared" si="7"/>
        <v>0</v>
      </c>
      <c r="I27" s="114">
        <f t="shared" si="7"/>
        <v>0</v>
      </c>
      <c r="J27" s="114">
        <f t="shared" si="7"/>
        <v>0</v>
      </c>
      <c r="K27" s="114">
        <f t="shared" ref="K27:M27" si="8">SUM(K26)</f>
        <v>0</v>
      </c>
      <c r="L27" s="114">
        <f t="shared" si="8"/>
        <v>0</v>
      </c>
      <c r="M27" s="114">
        <f t="shared" si="8"/>
        <v>0</v>
      </c>
      <c r="N27" s="22">
        <f>SUM(B27:M27)</f>
        <v>7000</v>
      </c>
      <c r="O27" s="101">
        <f>SUM(O23:O26)</f>
        <v>0</v>
      </c>
      <c r="P27" s="22">
        <f>SUM(P26)</f>
        <v>0</v>
      </c>
    </row>
    <row r="28" spans="1:16" s="1" customFormat="1" x14ac:dyDescent="0.45">
      <c r="A28" s="3"/>
    </row>
    <row r="29" spans="1:16" s="1" customFormat="1" x14ac:dyDescent="0.45">
      <c r="A29" s="14" t="s">
        <v>61</v>
      </c>
      <c r="B29" s="57" t="s">
        <v>0</v>
      </c>
      <c r="C29" s="57" t="s">
        <v>1</v>
      </c>
      <c r="D29" s="57" t="s">
        <v>3</v>
      </c>
      <c r="E29" s="57" t="s">
        <v>4</v>
      </c>
      <c r="F29" s="57" t="s">
        <v>5</v>
      </c>
      <c r="G29" s="57" t="s">
        <v>6</v>
      </c>
      <c r="H29" s="57" t="s">
        <v>7</v>
      </c>
      <c r="I29" s="57" t="s">
        <v>8</v>
      </c>
      <c r="J29" s="57" t="s">
        <v>9</v>
      </c>
      <c r="K29" s="57" t="s">
        <v>10</v>
      </c>
      <c r="L29" s="57" t="s">
        <v>11</v>
      </c>
      <c r="M29" s="57" t="s">
        <v>2</v>
      </c>
      <c r="N29" s="19" t="s">
        <v>75</v>
      </c>
      <c r="O29" s="19" t="s">
        <v>77</v>
      </c>
      <c r="P29" s="19" t="s">
        <v>25</v>
      </c>
    </row>
    <row r="30" spans="1:16" s="1" customFormat="1" x14ac:dyDescent="0.45">
      <c r="A30" s="14"/>
      <c r="B30" s="58">
        <f>'2022-23 Projected Detail '!B70</f>
        <v>0</v>
      </c>
      <c r="C30" s="58">
        <f>'2022-23 Projected Detail '!C70</f>
        <v>0</v>
      </c>
      <c r="D30" s="58">
        <f>'2022-23 Projected Detail '!D70</f>
        <v>0</v>
      </c>
      <c r="E30" s="58">
        <f>'2022-23 Projected Detail '!E70</f>
        <v>0</v>
      </c>
      <c r="F30" s="58">
        <f>'2022-23 Projected Detail '!F70</f>
        <v>0</v>
      </c>
      <c r="G30" s="58">
        <f>'2022-23 Projected Detail '!G70</f>
        <v>0</v>
      </c>
      <c r="H30" s="58">
        <f>'2022-23 Projected Detail '!H70</f>
        <v>0</v>
      </c>
      <c r="I30" s="58">
        <f>'2022-23 Projected Detail '!I70</f>
        <v>0</v>
      </c>
      <c r="J30" s="58">
        <f>'2022-23 Projected Detail '!J70</f>
        <v>0</v>
      </c>
      <c r="K30" s="58">
        <f>'2022-23 Projected Detail '!K70</f>
        <v>0</v>
      </c>
      <c r="L30" s="58">
        <f>'2022-23 Projected Detail '!L70</f>
        <v>0</v>
      </c>
      <c r="M30" s="58">
        <f>'2022-23 Projected Detail '!M70</f>
        <v>0</v>
      </c>
      <c r="N30" s="13">
        <f>SUM(B30:M30)</f>
        <v>0</v>
      </c>
      <c r="O30" s="26">
        <v>0</v>
      </c>
      <c r="P30" s="13">
        <f>O30-N30</f>
        <v>0</v>
      </c>
    </row>
    <row r="31" spans="1:16" s="1" customFormat="1" x14ac:dyDescent="0.45">
      <c r="A31" s="14"/>
      <c r="B31" s="59">
        <f>'2022-23 Projected Detail '!B70</f>
        <v>0</v>
      </c>
      <c r="C31" s="59">
        <f>'2022-23 Projected Detail '!C70</f>
        <v>0</v>
      </c>
      <c r="D31" s="59">
        <f>'2022-23 Projected Detail '!D70</f>
        <v>0</v>
      </c>
      <c r="E31" s="59">
        <f>'2022-23 Projected Detail '!E70</f>
        <v>0</v>
      </c>
      <c r="F31" s="59">
        <f>'2022-23 Projected Detail '!F70</f>
        <v>0</v>
      </c>
      <c r="G31" s="59">
        <f t="shared" ref="G31:M31" si="9">SUM(G30)</f>
        <v>0</v>
      </c>
      <c r="H31" s="59">
        <f t="shared" si="9"/>
        <v>0</v>
      </c>
      <c r="I31" s="59">
        <f t="shared" si="9"/>
        <v>0</v>
      </c>
      <c r="J31" s="59">
        <f t="shared" si="9"/>
        <v>0</v>
      </c>
      <c r="K31" s="59">
        <f t="shared" si="9"/>
        <v>0</v>
      </c>
      <c r="L31" s="59">
        <f t="shared" si="9"/>
        <v>0</v>
      </c>
      <c r="M31" s="59">
        <f t="shared" si="9"/>
        <v>0</v>
      </c>
      <c r="N31" s="14">
        <f t="shared" ref="N31" si="10">SUM(N30)</f>
        <v>0</v>
      </c>
      <c r="O31" s="27">
        <f>SUM(O30)</f>
        <v>0</v>
      </c>
      <c r="P31" s="14">
        <f>SUM(P30)</f>
        <v>0</v>
      </c>
    </row>
    <row r="32" spans="1:16" s="1" customFormat="1" ht="14.65" thickBot="1" x14ac:dyDescent="0.5">
      <c r="A32" s="98" t="s">
        <v>63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1:16" s="1" customFormat="1" ht="14.65" thickTop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x14ac:dyDescent="0.45">
      <c r="A34" s="22" t="s">
        <v>62</v>
      </c>
      <c r="B34" s="193" t="s">
        <v>0</v>
      </c>
      <c r="C34" s="193" t="s">
        <v>1</v>
      </c>
      <c r="D34" s="193" t="s">
        <v>3</v>
      </c>
      <c r="E34" s="193" t="s">
        <v>4</v>
      </c>
      <c r="F34" s="193" t="s">
        <v>5</v>
      </c>
      <c r="G34" s="193" t="s">
        <v>6</v>
      </c>
      <c r="H34" s="193" t="s">
        <v>7</v>
      </c>
      <c r="I34" s="193" t="s">
        <v>8</v>
      </c>
      <c r="J34" s="193" t="s">
        <v>9</v>
      </c>
      <c r="K34" s="193" t="s">
        <v>10</v>
      </c>
      <c r="L34" s="193" t="s">
        <v>11</v>
      </c>
      <c r="M34" s="193" t="s">
        <v>2</v>
      </c>
      <c r="N34" s="20" t="s">
        <v>75</v>
      </c>
      <c r="O34" s="20" t="s">
        <v>77</v>
      </c>
      <c r="P34" s="20" t="s">
        <v>25</v>
      </c>
    </row>
    <row r="35" spans="1:16" s="1" customFormat="1" x14ac:dyDescent="0.45">
      <c r="A35" s="22"/>
      <c r="B35" s="113">
        <f>'2022-23 Projected Detail '!B66</f>
        <v>7000</v>
      </c>
      <c r="C35" s="113">
        <f>'2022-23 Projected Detail '!C66</f>
        <v>0</v>
      </c>
      <c r="D35" s="113">
        <f>'2022-23 Projected Detail '!D66</f>
        <v>0</v>
      </c>
      <c r="E35" s="113">
        <f>'2022-23 Projected Detail '!E66</f>
        <v>0</v>
      </c>
      <c r="F35" s="113">
        <f>'2022-23 Projected Detail '!F66</f>
        <v>0</v>
      </c>
      <c r="G35" s="113">
        <f>'2022-23 Projected Detail '!G66</f>
        <v>0</v>
      </c>
      <c r="H35" s="113">
        <f>'2022-23 Projected Detail '!H66</f>
        <v>0</v>
      </c>
      <c r="I35" s="113">
        <f>'2022-23 Projected Detail '!I66</f>
        <v>0</v>
      </c>
      <c r="J35" s="113">
        <f>'2022-23 Projected Detail '!J66</f>
        <v>0</v>
      </c>
      <c r="K35" s="113">
        <f>'2022-23 Projected Detail '!K66</f>
        <v>0</v>
      </c>
      <c r="L35" s="113">
        <f>'2022-23 Projected Detail '!L66</f>
        <v>0</v>
      </c>
      <c r="M35" s="113">
        <f>'2022-23 Projected Detail '!M66</f>
        <v>0</v>
      </c>
      <c r="N35" s="23">
        <f>SUM(B35:M35)</f>
        <v>7000</v>
      </c>
      <c r="O35" s="187">
        <v>0</v>
      </c>
      <c r="P35" s="23">
        <f>O35-N35</f>
        <v>-7000</v>
      </c>
    </row>
    <row r="36" spans="1:16" s="1" customFormat="1" x14ac:dyDescent="0.45">
      <c r="A36" s="22"/>
      <c r="B36" s="114">
        <f>'2022-23 Projected Detail '!B66</f>
        <v>7000</v>
      </c>
      <c r="C36" s="114">
        <f>'2022-23 Projected Detail '!C66</f>
        <v>0</v>
      </c>
      <c r="D36" s="114">
        <f>'2022-23 Projected Detail '!D66</f>
        <v>0</v>
      </c>
      <c r="E36" s="114">
        <f>'2022-23 Projected Detail '!E66</f>
        <v>0</v>
      </c>
      <c r="F36" s="114">
        <f>'2022-23 Projected Detail '!F66</f>
        <v>0</v>
      </c>
      <c r="G36" s="114">
        <f>'2022-23 Projected Detail '!G66</f>
        <v>0</v>
      </c>
      <c r="H36" s="114">
        <f>'2022-23 Projected Detail '!H66</f>
        <v>0</v>
      </c>
      <c r="I36" s="114">
        <f>'2022-23 Projected Detail '!I66</f>
        <v>0</v>
      </c>
      <c r="J36" s="114">
        <f>'2022-23 Projected Detail '!J66</f>
        <v>0</v>
      </c>
      <c r="K36" s="114">
        <f>'2022-23 Projected Detail '!K66</f>
        <v>0</v>
      </c>
      <c r="L36" s="114">
        <f>'2022-23 Projected Detail '!L66</f>
        <v>0</v>
      </c>
      <c r="M36" s="114">
        <f>'2022-23 Projected Detail '!M66</f>
        <v>0</v>
      </c>
      <c r="N36" s="22">
        <f t="shared" ref="G36:N36" si="11">SUM(N35)</f>
        <v>7000</v>
      </c>
      <c r="O36" s="194">
        <f>SUM(O35)</f>
        <v>0</v>
      </c>
      <c r="P36" s="22">
        <f>SUM(P35)</f>
        <v>-7000</v>
      </c>
    </row>
    <row r="37" spans="1:16" s="1" customFormat="1" x14ac:dyDescent="0.45">
      <c r="A37" s="3"/>
    </row>
    <row r="38" spans="1:16" s="1" customFormat="1" x14ac:dyDescent="0.45">
      <c r="A38" s="85"/>
      <c r="B38" s="102" t="s">
        <v>0</v>
      </c>
      <c r="C38" s="102" t="s">
        <v>1</v>
      </c>
      <c r="D38" s="102" t="s">
        <v>3</v>
      </c>
      <c r="E38" s="102" t="s">
        <v>4</v>
      </c>
      <c r="F38" s="102" t="s">
        <v>5</v>
      </c>
      <c r="G38" s="102" t="s">
        <v>6</v>
      </c>
      <c r="H38" s="102" t="s">
        <v>7</v>
      </c>
      <c r="I38" s="102" t="s">
        <v>8</v>
      </c>
      <c r="J38" s="102" t="s">
        <v>9</v>
      </c>
      <c r="K38" s="102" t="s">
        <v>10</v>
      </c>
      <c r="L38" s="102" t="s">
        <v>11</v>
      </c>
      <c r="M38" s="102" t="s">
        <v>2</v>
      </c>
      <c r="N38" s="86" t="s">
        <v>64</v>
      </c>
      <c r="O38" s="86" t="s">
        <v>23</v>
      </c>
      <c r="P38" s="86" t="s">
        <v>25</v>
      </c>
    </row>
    <row r="39" spans="1:16" s="1" customFormat="1" x14ac:dyDescent="0.45">
      <c r="A39" s="85" t="s">
        <v>45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85"/>
      <c r="O39" s="87">
        <v>10000</v>
      </c>
      <c r="P39" s="85"/>
    </row>
    <row r="40" spans="1:16" s="1" customFormat="1" x14ac:dyDescent="0.45">
      <c r="A40" s="85" t="s">
        <v>15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88"/>
      <c r="O40" s="89">
        <v>32000</v>
      </c>
      <c r="P40" s="88"/>
    </row>
    <row r="41" spans="1:16" x14ac:dyDescent="0.45">
      <c r="A41" s="90" t="s">
        <v>46</v>
      </c>
      <c r="B41" s="103">
        <f>B11+B20+B31+B39</f>
        <v>8941.67</v>
      </c>
      <c r="C41" s="103">
        <f>C11+C20+C31+C39</f>
        <v>1970.1399999999999</v>
      </c>
      <c r="D41" s="103">
        <f>D11+D20+D31+D39</f>
        <v>1941.6699999999998</v>
      </c>
      <c r="E41" s="103">
        <f>E11+E20+E31+E39</f>
        <v>1941.6699999999998</v>
      </c>
      <c r="F41" s="103">
        <f>F11+F20+F31+F39</f>
        <v>1941.6699999999998</v>
      </c>
      <c r="G41" s="103">
        <f>G11+G20+G31+G39</f>
        <v>1941.6699999999998</v>
      </c>
      <c r="H41" s="103">
        <f>H11+H20+H31+H39</f>
        <v>1941.6699999999998</v>
      </c>
      <c r="I41" s="103">
        <f>I11+I20+I31+I39</f>
        <v>1941.6699999999998</v>
      </c>
      <c r="J41" s="103">
        <f>J11+J20+J31+J39</f>
        <v>3041.67</v>
      </c>
      <c r="K41" s="103">
        <f>K11+K20+K31+K39</f>
        <v>2110.85</v>
      </c>
      <c r="L41" s="103">
        <f>L11+L20+L31+L39</f>
        <v>1955.1699999999998</v>
      </c>
      <c r="M41" s="103">
        <f>M11+M20+M31+M39</f>
        <v>1955.173</v>
      </c>
      <c r="N41" s="85">
        <f>N11+N20+N27+N31</f>
        <v>38624.692999999999</v>
      </c>
      <c r="O41" s="91">
        <f>SUM(O39:O40)</f>
        <v>42000</v>
      </c>
      <c r="P41" s="85">
        <f>P11+P20+P27+P31</f>
        <v>-31763.533000000003</v>
      </c>
    </row>
    <row r="42" spans="1:16" x14ac:dyDescent="0.45">
      <c r="O42" s="1"/>
    </row>
    <row r="43" spans="1:16" x14ac:dyDescent="0.45">
      <c r="A43" s="92"/>
      <c r="B43" s="102" t="s">
        <v>0</v>
      </c>
      <c r="C43" s="102" t="s">
        <v>1</v>
      </c>
      <c r="D43" s="102" t="s">
        <v>3</v>
      </c>
      <c r="E43" s="102" t="s">
        <v>4</v>
      </c>
      <c r="F43" s="102" t="s">
        <v>5</v>
      </c>
      <c r="G43" s="102" t="s">
        <v>6</v>
      </c>
      <c r="H43" s="102" t="s">
        <v>7</v>
      </c>
      <c r="I43" s="102" t="s">
        <v>8</v>
      </c>
      <c r="J43" s="102" t="s">
        <v>9</v>
      </c>
      <c r="K43" s="102" t="s">
        <v>10</v>
      </c>
      <c r="L43" s="102" t="s">
        <v>11</v>
      </c>
      <c r="M43" s="102" t="s">
        <v>2</v>
      </c>
      <c r="N43" s="93"/>
      <c r="O43" s="93"/>
      <c r="P43" s="93"/>
    </row>
    <row r="44" spans="1:16" x14ac:dyDescent="0.45">
      <c r="A44" s="92" t="s">
        <v>43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94">
        <f>SUM(B44:M44)</f>
        <v>0</v>
      </c>
      <c r="O44" s="95"/>
      <c r="P44" s="95"/>
    </row>
    <row r="45" spans="1:16" x14ac:dyDescent="0.45">
      <c r="A45" s="92" t="s">
        <v>16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94">
        <f t="shared" ref="N45:N49" si="12">SUM(B45:M45)</f>
        <v>0</v>
      </c>
      <c r="O45" s="95"/>
      <c r="P45" s="95"/>
    </row>
    <row r="46" spans="1:16" x14ac:dyDescent="0.45">
      <c r="A46" s="92" t="s">
        <v>17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94">
        <f t="shared" si="12"/>
        <v>0</v>
      </c>
      <c r="O46" s="95"/>
      <c r="P46" s="95"/>
    </row>
    <row r="47" spans="1:16" x14ac:dyDescent="0.45">
      <c r="A47" s="92" t="s">
        <v>37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94">
        <f t="shared" si="12"/>
        <v>0</v>
      </c>
      <c r="O47" s="95"/>
      <c r="P47" s="95"/>
    </row>
    <row r="48" spans="1:16" x14ac:dyDescent="0.45">
      <c r="A48" s="92" t="s">
        <v>38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94">
        <f t="shared" si="12"/>
        <v>0</v>
      </c>
      <c r="O48" s="95"/>
      <c r="P48" s="95"/>
    </row>
    <row r="49" spans="1:16" x14ac:dyDescent="0.45">
      <c r="A49" s="92" t="s">
        <v>41</v>
      </c>
      <c r="B49" s="106"/>
      <c r="C49" s="106"/>
      <c r="D49" s="106"/>
      <c r="E49" s="106"/>
      <c r="F49" s="106"/>
      <c r="G49" s="106"/>
      <c r="H49" s="106"/>
      <c r="I49" s="106"/>
      <c r="J49" s="115"/>
      <c r="K49" s="106"/>
      <c r="L49" s="106"/>
      <c r="M49" s="106"/>
      <c r="N49" s="96">
        <f t="shared" si="12"/>
        <v>0</v>
      </c>
      <c r="O49" s="95"/>
      <c r="P49" s="95"/>
    </row>
    <row r="50" spans="1:16" x14ac:dyDescent="0.45">
      <c r="A50" s="92"/>
      <c r="B50" s="103">
        <f>SUM(B44:B49)</f>
        <v>0</v>
      </c>
      <c r="C50" s="103">
        <f t="shared" ref="C50:M50" si="13">SUM(C44:C49)</f>
        <v>0</v>
      </c>
      <c r="D50" s="103">
        <f t="shared" si="13"/>
        <v>0</v>
      </c>
      <c r="E50" s="103">
        <f t="shared" si="13"/>
        <v>0</v>
      </c>
      <c r="F50" s="103">
        <f t="shared" si="13"/>
        <v>0</v>
      </c>
      <c r="G50" s="103">
        <f t="shared" si="13"/>
        <v>0</v>
      </c>
      <c r="H50" s="103">
        <f t="shared" si="13"/>
        <v>0</v>
      </c>
      <c r="I50" s="103">
        <f t="shared" si="13"/>
        <v>0</v>
      </c>
      <c r="J50" s="103">
        <f t="shared" si="13"/>
        <v>0</v>
      </c>
      <c r="K50" s="103">
        <f t="shared" si="13"/>
        <v>0</v>
      </c>
      <c r="L50" s="103">
        <f t="shared" si="13"/>
        <v>0</v>
      </c>
      <c r="M50" s="103">
        <f t="shared" si="13"/>
        <v>0</v>
      </c>
      <c r="N50" s="97">
        <f>SUM(N44:N49)</f>
        <v>0</v>
      </c>
      <c r="O50" s="95"/>
      <c r="P50" s="95"/>
    </row>
  </sheetData>
  <pageMargins left="0.45" right="0.45" top="0.25" bottom="0.25" header="0.3" footer="0.3"/>
  <pageSetup scale="75" orientation="landscape" r:id="rId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07B3-DC03-4470-B639-486AF9CDBE43}">
  <sheetPr>
    <tabColor theme="9"/>
    <pageSetUpPr fitToPage="1"/>
  </sheetPr>
  <dimension ref="A1:AK72"/>
  <sheetViews>
    <sheetView topLeftCell="A16" zoomScale="90" zoomScaleNormal="90" workbookViewId="0">
      <selection activeCell="J42" sqref="J42"/>
    </sheetView>
  </sheetViews>
  <sheetFormatPr defaultRowHeight="14.25" x14ac:dyDescent="0.45"/>
  <cols>
    <col min="1" max="1" width="26.6640625" bestFit="1" customWidth="1"/>
    <col min="2" max="3" width="11.06640625" bestFit="1" customWidth="1"/>
    <col min="4" max="4" width="11.86328125" bestFit="1" customWidth="1"/>
    <col min="5" max="5" width="11.06640625" bestFit="1" customWidth="1"/>
    <col min="6" max="6" width="11.53125" bestFit="1" customWidth="1"/>
    <col min="7" max="7" width="11.265625" bestFit="1" customWidth="1"/>
    <col min="8" max="13" width="11.06640625" bestFit="1" customWidth="1"/>
    <col min="14" max="14" width="12.33203125" bestFit="1" customWidth="1"/>
  </cols>
  <sheetData>
    <row r="1" spans="1:37" ht="30.75" x14ac:dyDescent="0.9">
      <c r="A1" s="44" t="s">
        <v>57</v>
      </c>
    </row>
    <row r="2" spans="1:37" ht="18" x14ac:dyDescent="0.55000000000000004">
      <c r="A2" s="146"/>
      <c r="B2" s="107" t="s">
        <v>0</v>
      </c>
      <c r="C2" s="107" t="s">
        <v>1</v>
      </c>
      <c r="D2" s="107" t="s">
        <v>3</v>
      </c>
      <c r="E2" s="107" t="s">
        <v>4</v>
      </c>
      <c r="F2" s="107" t="s">
        <v>5</v>
      </c>
      <c r="G2" s="107" t="s">
        <v>6</v>
      </c>
      <c r="H2" s="107" t="s">
        <v>12</v>
      </c>
      <c r="I2" s="107" t="s">
        <v>8</v>
      </c>
      <c r="J2" s="107" t="s">
        <v>13</v>
      </c>
      <c r="K2" s="107" t="s">
        <v>14</v>
      </c>
      <c r="L2" s="107" t="s">
        <v>11</v>
      </c>
      <c r="M2" s="107" t="s">
        <v>2</v>
      </c>
      <c r="N2" s="107" t="s">
        <v>65</v>
      </c>
    </row>
    <row r="3" spans="1:37" x14ac:dyDescent="0.45">
      <c r="A3" s="62"/>
      <c r="B3" s="68">
        <v>100</v>
      </c>
      <c r="C3" s="68">
        <v>100</v>
      </c>
      <c r="D3" s="68">
        <v>100</v>
      </c>
      <c r="E3" s="68">
        <v>100</v>
      </c>
      <c r="F3" s="147">
        <v>100</v>
      </c>
      <c r="G3" s="68">
        <v>100</v>
      </c>
      <c r="H3" s="68">
        <v>100</v>
      </c>
      <c r="I3" s="68">
        <v>100</v>
      </c>
      <c r="J3" s="68">
        <v>100</v>
      </c>
      <c r="K3" s="68">
        <v>100</v>
      </c>
      <c r="L3" s="68">
        <v>100</v>
      </c>
      <c r="M3" s="68">
        <v>100</v>
      </c>
      <c r="N3" s="68">
        <f>SUM(B3:M3)</f>
        <v>1200</v>
      </c>
    </row>
    <row r="4" spans="1:37" ht="18" x14ac:dyDescent="0.55000000000000004">
      <c r="A4" s="148" t="s">
        <v>56</v>
      </c>
      <c r="B4" s="70">
        <f>SUM(B3)</f>
        <v>100</v>
      </c>
      <c r="C4" s="70">
        <f t="shared" ref="C4:M4" si="0">SUM(C3)</f>
        <v>100</v>
      </c>
      <c r="D4" s="70">
        <f t="shared" si="0"/>
        <v>100</v>
      </c>
      <c r="E4" s="70">
        <f t="shared" si="0"/>
        <v>100</v>
      </c>
      <c r="F4" s="70">
        <f t="shared" si="0"/>
        <v>100</v>
      </c>
      <c r="G4" s="70">
        <f t="shared" si="0"/>
        <v>100</v>
      </c>
      <c r="H4" s="70">
        <f t="shared" si="0"/>
        <v>100</v>
      </c>
      <c r="I4" s="70">
        <f t="shared" si="0"/>
        <v>100</v>
      </c>
      <c r="J4" s="70">
        <f t="shared" si="0"/>
        <v>100</v>
      </c>
      <c r="K4" s="70">
        <f t="shared" si="0"/>
        <v>100</v>
      </c>
      <c r="L4" s="70">
        <f t="shared" si="0"/>
        <v>100</v>
      </c>
      <c r="M4" s="70">
        <f t="shared" si="0"/>
        <v>100</v>
      </c>
      <c r="N4" s="149">
        <f>SUM(B4:M4)</f>
        <v>1200</v>
      </c>
    </row>
    <row r="6" spans="1:37" ht="18" x14ac:dyDescent="0.55000000000000004">
      <c r="A6" s="146"/>
      <c r="B6" s="107" t="s">
        <v>0</v>
      </c>
      <c r="C6" s="107" t="s">
        <v>1</v>
      </c>
      <c r="D6" s="107" t="s">
        <v>3</v>
      </c>
      <c r="E6" s="107" t="s">
        <v>4</v>
      </c>
      <c r="F6" s="107" t="s">
        <v>5</v>
      </c>
      <c r="G6" s="107" t="s">
        <v>6</v>
      </c>
      <c r="H6" s="107" t="s">
        <v>12</v>
      </c>
      <c r="I6" s="107" t="s">
        <v>8</v>
      </c>
      <c r="J6" s="107" t="s">
        <v>13</v>
      </c>
      <c r="K6" s="107" t="s">
        <v>14</v>
      </c>
      <c r="L6" s="107" t="s">
        <v>11</v>
      </c>
      <c r="M6" s="107" t="s">
        <v>2</v>
      </c>
      <c r="N6" s="107" t="s">
        <v>65</v>
      </c>
    </row>
    <row r="7" spans="1:37" x14ac:dyDescent="0.45">
      <c r="A7" s="62"/>
      <c r="B7" s="68">
        <v>0</v>
      </c>
      <c r="C7" s="68">
        <v>0</v>
      </c>
      <c r="D7" s="68">
        <v>0</v>
      </c>
      <c r="E7" s="68">
        <v>0</v>
      </c>
      <c r="F7" s="147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162">
        <f>SUM(B7:M7)</f>
        <v>0</v>
      </c>
    </row>
    <row r="8" spans="1:37" ht="18" x14ac:dyDescent="0.55000000000000004">
      <c r="A8" s="148" t="s">
        <v>73</v>
      </c>
      <c r="B8" s="70">
        <f>SUM(B7)</f>
        <v>0</v>
      </c>
      <c r="C8" s="70">
        <f t="shared" ref="C8:M8" si="1">SUM(C7)</f>
        <v>0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151">
        <f>SUM(B8:M8)</f>
        <v>0</v>
      </c>
    </row>
    <row r="9" spans="1:37" s="9" customFormat="1" x14ac:dyDescent="0.45"/>
    <row r="10" spans="1:37" s="16" customFormat="1" x14ac:dyDescent="0.45">
      <c r="A10" s="152"/>
      <c r="B10" s="107" t="s">
        <v>0</v>
      </c>
      <c r="C10" s="107" t="s">
        <v>1</v>
      </c>
      <c r="D10" s="107" t="s">
        <v>3</v>
      </c>
      <c r="E10" s="107" t="s">
        <v>4</v>
      </c>
      <c r="F10" s="107" t="s">
        <v>5</v>
      </c>
      <c r="G10" s="107" t="s">
        <v>6</v>
      </c>
      <c r="H10" s="107" t="s">
        <v>12</v>
      </c>
      <c r="I10" s="107" t="s">
        <v>8</v>
      </c>
      <c r="J10" s="107" t="s">
        <v>13</v>
      </c>
      <c r="K10" s="107" t="s">
        <v>14</v>
      </c>
      <c r="L10" s="107" t="s">
        <v>11</v>
      </c>
      <c r="M10" s="107" t="s">
        <v>2</v>
      </c>
      <c r="N10" s="107" t="s">
        <v>66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8" customFormat="1" x14ac:dyDescent="0.45">
      <c r="A11" s="62"/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2">
        <f>SUM(B11:M11)</f>
        <v>0</v>
      </c>
    </row>
    <row r="12" spans="1:37" s="8" customFormat="1" ht="18" x14ac:dyDescent="0.55000000000000004">
      <c r="A12" s="148" t="s">
        <v>72</v>
      </c>
      <c r="B12" s="70">
        <f t="shared" ref="B12:M12" si="2">SUM(B11:B11)</f>
        <v>0</v>
      </c>
      <c r="C12" s="70">
        <f t="shared" si="2"/>
        <v>0</v>
      </c>
      <c r="D12" s="70">
        <f t="shared" si="2"/>
        <v>0</v>
      </c>
      <c r="E12" s="70">
        <f t="shared" si="2"/>
        <v>0</v>
      </c>
      <c r="F12" s="70">
        <f t="shared" si="2"/>
        <v>0</v>
      </c>
      <c r="G12" s="70">
        <f t="shared" si="2"/>
        <v>0</v>
      </c>
      <c r="H12" s="70">
        <f t="shared" si="2"/>
        <v>0</v>
      </c>
      <c r="I12" s="70">
        <f t="shared" si="2"/>
        <v>0</v>
      </c>
      <c r="J12" s="70">
        <f t="shared" si="2"/>
        <v>0</v>
      </c>
      <c r="K12" s="70">
        <f t="shared" si="2"/>
        <v>0</v>
      </c>
      <c r="L12" s="70">
        <f t="shared" si="2"/>
        <v>0</v>
      </c>
      <c r="M12" s="70">
        <f t="shared" si="2"/>
        <v>0</v>
      </c>
      <c r="N12" s="151">
        <f>SUM(B12:M12)</f>
        <v>0</v>
      </c>
    </row>
    <row r="13" spans="1:37" s="8" customFormat="1" x14ac:dyDescent="0.45"/>
    <row r="14" spans="1:37" s="15" customFormat="1" x14ac:dyDescent="0.45">
      <c r="A14" s="151"/>
      <c r="B14" s="107" t="s">
        <v>0</v>
      </c>
      <c r="C14" s="107" t="s">
        <v>1</v>
      </c>
      <c r="D14" s="107" t="s">
        <v>3</v>
      </c>
      <c r="E14" s="107" t="s">
        <v>4</v>
      </c>
      <c r="F14" s="107" t="s">
        <v>5</v>
      </c>
      <c r="G14" s="107" t="s">
        <v>6</v>
      </c>
      <c r="H14" s="107" t="s">
        <v>12</v>
      </c>
      <c r="I14" s="107" t="s">
        <v>8</v>
      </c>
      <c r="J14" s="107" t="s">
        <v>13</v>
      </c>
      <c r="K14" s="107" t="s">
        <v>14</v>
      </c>
      <c r="L14" s="107" t="s">
        <v>11</v>
      </c>
      <c r="M14" s="107" t="s">
        <v>2</v>
      </c>
      <c r="N14" s="107" t="s">
        <v>66</v>
      </c>
    </row>
    <row r="15" spans="1:37" s="5" customFormat="1" x14ac:dyDescent="0.45">
      <c r="A15" s="163"/>
      <c r="B15" s="147">
        <v>333.33</v>
      </c>
      <c r="C15" s="147">
        <v>333.33</v>
      </c>
      <c r="D15" s="147">
        <v>333.33</v>
      </c>
      <c r="E15" s="147">
        <v>333.33</v>
      </c>
      <c r="F15" s="147">
        <v>333.33</v>
      </c>
      <c r="G15" s="147">
        <v>333.33</v>
      </c>
      <c r="H15" s="147">
        <v>333.33</v>
      </c>
      <c r="I15" s="147">
        <v>333.33</v>
      </c>
      <c r="J15" s="147">
        <v>333.33</v>
      </c>
      <c r="K15" s="147">
        <v>333.33</v>
      </c>
      <c r="L15" s="147">
        <v>333.33</v>
      </c>
      <c r="M15" s="147">
        <v>333.33300000000003</v>
      </c>
      <c r="N15" s="162">
        <f>SUM(B15:M15)</f>
        <v>3999.9629999999997</v>
      </c>
    </row>
    <row r="16" spans="1:37" s="11" customFormat="1" ht="18" x14ac:dyDescent="0.55000000000000004">
      <c r="A16" s="154" t="s">
        <v>74</v>
      </c>
      <c r="B16" s="155">
        <f>SUM(B15)</f>
        <v>333.33</v>
      </c>
      <c r="C16" s="155">
        <f t="shared" ref="C16:F16" si="3">SUM(C15)</f>
        <v>333.33</v>
      </c>
      <c r="D16" s="155">
        <f t="shared" si="3"/>
        <v>333.33</v>
      </c>
      <c r="E16" s="155">
        <f t="shared" si="3"/>
        <v>333.33</v>
      </c>
      <c r="F16" s="155">
        <f t="shared" si="3"/>
        <v>333.33</v>
      </c>
      <c r="G16" s="155">
        <f t="shared" ref="G16:M16" si="4">SUM(G15)</f>
        <v>333.33</v>
      </c>
      <c r="H16" s="155">
        <f t="shared" si="4"/>
        <v>333.33</v>
      </c>
      <c r="I16" s="155">
        <f t="shared" si="4"/>
        <v>333.33</v>
      </c>
      <c r="J16" s="155">
        <f t="shared" si="4"/>
        <v>333.33</v>
      </c>
      <c r="K16" s="155">
        <f t="shared" si="4"/>
        <v>333.33</v>
      </c>
      <c r="L16" s="155">
        <f t="shared" si="4"/>
        <v>333.33</v>
      </c>
      <c r="M16" s="155">
        <f t="shared" si="4"/>
        <v>333.33300000000003</v>
      </c>
      <c r="N16" s="151">
        <f>SUM(B16:M16)</f>
        <v>3999.9629999999997</v>
      </c>
    </row>
    <row r="17" spans="1:37" s="11" customForma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37" s="11" customFormat="1" x14ac:dyDescent="0.45">
      <c r="A18" s="70"/>
      <c r="B18" s="107" t="s">
        <v>0</v>
      </c>
      <c r="C18" s="107" t="s">
        <v>1</v>
      </c>
      <c r="D18" s="107" t="s">
        <v>3</v>
      </c>
      <c r="E18" s="107" t="s">
        <v>4</v>
      </c>
      <c r="F18" s="107" t="s">
        <v>5</v>
      </c>
      <c r="G18" s="107" t="s">
        <v>6</v>
      </c>
      <c r="H18" s="107" t="s">
        <v>12</v>
      </c>
      <c r="I18" s="107" t="s">
        <v>8</v>
      </c>
      <c r="J18" s="107" t="s">
        <v>13</v>
      </c>
      <c r="K18" s="107" t="s">
        <v>14</v>
      </c>
      <c r="L18" s="107" t="s">
        <v>11</v>
      </c>
      <c r="M18" s="107" t="s">
        <v>2</v>
      </c>
      <c r="N18" s="107" t="s">
        <v>65</v>
      </c>
    </row>
    <row r="19" spans="1:37" s="11" customFormat="1" x14ac:dyDescent="0.45">
      <c r="A19" s="61"/>
      <c r="B19" s="147">
        <v>7000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62">
        <f>SUM(B19:M19)</f>
        <v>7000</v>
      </c>
    </row>
    <row r="20" spans="1:37" s="11" customFormat="1" ht="18" x14ac:dyDescent="0.55000000000000004">
      <c r="A20" s="154" t="s">
        <v>120</v>
      </c>
      <c r="B20" s="155">
        <f>SUM(B19)</f>
        <v>7000</v>
      </c>
      <c r="C20" s="155">
        <f t="shared" ref="C20:M20" si="5">SUM(C19)</f>
        <v>0</v>
      </c>
      <c r="D20" s="155">
        <f t="shared" si="5"/>
        <v>0</v>
      </c>
      <c r="E20" s="155">
        <f t="shared" si="5"/>
        <v>0</v>
      </c>
      <c r="F20" s="155">
        <f t="shared" si="5"/>
        <v>0</v>
      </c>
      <c r="G20" s="155">
        <f t="shared" si="5"/>
        <v>0</v>
      </c>
      <c r="H20" s="155">
        <f t="shared" si="5"/>
        <v>0</v>
      </c>
      <c r="I20" s="155">
        <f t="shared" si="5"/>
        <v>0</v>
      </c>
      <c r="J20" s="155">
        <f t="shared" si="5"/>
        <v>0</v>
      </c>
      <c r="K20" s="155">
        <f t="shared" si="5"/>
        <v>0</v>
      </c>
      <c r="L20" s="155">
        <f t="shared" si="5"/>
        <v>0</v>
      </c>
      <c r="M20" s="155">
        <f t="shared" si="5"/>
        <v>0</v>
      </c>
      <c r="N20" s="151">
        <f>SUM(B20:M20)</f>
        <v>7000</v>
      </c>
    </row>
    <row r="21" spans="1:37" s="11" customFormat="1" x14ac:dyDescent="0.45"/>
    <row r="22" spans="1:37" s="11" customFormat="1" x14ac:dyDescent="0.45">
      <c r="A22" s="40"/>
      <c r="B22" s="37" t="s">
        <v>0</v>
      </c>
      <c r="C22" s="37" t="s">
        <v>1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12</v>
      </c>
      <c r="I22" s="37" t="s">
        <v>8</v>
      </c>
      <c r="J22" s="37" t="s">
        <v>13</v>
      </c>
      <c r="K22" s="37" t="s">
        <v>14</v>
      </c>
      <c r="L22" s="37" t="s">
        <v>11</v>
      </c>
      <c r="M22" s="37" t="s">
        <v>2</v>
      </c>
      <c r="N22" s="37" t="s">
        <v>65</v>
      </c>
    </row>
    <row r="23" spans="1:37" s="11" customFormat="1" ht="18" x14ac:dyDescent="0.55000000000000004">
      <c r="A23" s="42" t="s">
        <v>97</v>
      </c>
      <c r="B23" s="43">
        <f>B4+B8+B12+B16+B20</f>
        <v>7433.33</v>
      </c>
      <c r="C23" s="43">
        <f t="shared" ref="C23:N23" si="6">C4+C8+C12+C16+C20</f>
        <v>433.33</v>
      </c>
      <c r="D23" s="43">
        <f t="shared" si="6"/>
        <v>433.33</v>
      </c>
      <c r="E23" s="43">
        <f t="shared" si="6"/>
        <v>433.33</v>
      </c>
      <c r="F23" s="43">
        <f t="shared" si="6"/>
        <v>433.33</v>
      </c>
      <c r="G23" s="43">
        <f t="shared" si="6"/>
        <v>433.33</v>
      </c>
      <c r="H23" s="43">
        <f t="shared" si="6"/>
        <v>433.33</v>
      </c>
      <c r="I23" s="43">
        <f t="shared" si="6"/>
        <v>433.33</v>
      </c>
      <c r="J23" s="43">
        <f t="shared" si="6"/>
        <v>433.33</v>
      </c>
      <c r="K23" s="43">
        <f t="shared" si="6"/>
        <v>433.33</v>
      </c>
      <c r="L23" s="43">
        <f t="shared" si="6"/>
        <v>433.33</v>
      </c>
      <c r="M23" s="43">
        <f t="shared" si="6"/>
        <v>433.33300000000003</v>
      </c>
      <c r="N23" s="43">
        <f t="shared" si="6"/>
        <v>12199.963</v>
      </c>
    </row>
    <row r="24" spans="1:37" s="11" customFormat="1" ht="30.75" x14ac:dyDescent="0.9">
      <c r="A24" s="44" t="s">
        <v>55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37" s="18" customFormat="1" x14ac:dyDescent="0.45">
      <c r="A25" s="76"/>
      <c r="B25" s="126" t="s">
        <v>0</v>
      </c>
      <c r="C25" s="126" t="s">
        <v>1</v>
      </c>
      <c r="D25" s="126" t="s">
        <v>3</v>
      </c>
      <c r="E25" s="126" t="s">
        <v>4</v>
      </c>
      <c r="F25" s="126" t="s">
        <v>5</v>
      </c>
      <c r="G25" s="126" t="s">
        <v>6</v>
      </c>
      <c r="H25" s="126" t="s">
        <v>12</v>
      </c>
      <c r="I25" s="126" t="s">
        <v>8</v>
      </c>
      <c r="J25" s="126" t="s">
        <v>13</v>
      </c>
      <c r="K25" s="126" t="s">
        <v>14</v>
      </c>
      <c r="L25" s="126" t="s">
        <v>11</v>
      </c>
      <c r="M25" s="126" t="s">
        <v>2</v>
      </c>
      <c r="N25" s="126" t="s">
        <v>65</v>
      </c>
    </row>
    <row r="26" spans="1:37" s="18" customFormat="1" x14ac:dyDescent="0.45">
      <c r="A26" s="169" t="s">
        <v>39</v>
      </c>
      <c r="B26" s="170">
        <v>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66">
        <f>SUM(B26:M26)</f>
        <v>0</v>
      </c>
    </row>
    <row r="27" spans="1:37" s="18" customFormat="1" x14ac:dyDescent="0.45">
      <c r="A27" s="169" t="s">
        <v>67</v>
      </c>
      <c r="B27" s="170">
        <v>0</v>
      </c>
      <c r="C27" s="170">
        <v>0</v>
      </c>
      <c r="D27" s="170">
        <v>0</v>
      </c>
      <c r="E27" s="170">
        <v>0.9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66">
        <f>SUM(B27:M27)</f>
        <v>0.9</v>
      </c>
    </row>
    <row r="28" spans="1:37" s="8" customFormat="1" x14ac:dyDescent="0.45">
      <c r="A28" s="127" t="s">
        <v>27</v>
      </c>
      <c r="B28" s="128">
        <v>1</v>
      </c>
      <c r="C28" s="128">
        <v>15.97</v>
      </c>
      <c r="D28" s="128">
        <v>1</v>
      </c>
      <c r="E28" s="128">
        <v>1</v>
      </c>
      <c r="F28" s="128">
        <v>15.97</v>
      </c>
      <c r="G28" s="128">
        <v>1</v>
      </c>
      <c r="H28" s="128">
        <v>1</v>
      </c>
      <c r="I28" s="128">
        <v>15.97</v>
      </c>
      <c r="J28" s="128">
        <v>1</v>
      </c>
      <c r="K28" s="128">
        <v>156.68</v>
      </c>
      <c r="L28" s="128">
        <v>1</v>
      </c>
      <c r="M28" s="128">
        <v>1</v>
      </c>
      <c r="N28" s="165">
        <f>SUM(B28:M28)</f>
        <v>212.59</v>
      </c>
    </row>
    <row r="29" spans="1:37" s="8" customFormat="1" ht="18" x14ac:dyDescent="0.55000000000000004">
      <c r="A29" s="171" t="s">
        <v>26</v>
      </c>
      <c r="B29" s="172">
        <f t="shared" ref="B29:M29" si="7">SUM(B26:B28)</f>
        <v>1</v>
      </c>
      <c r="C29" s="172">
        <f t="shared" si="7"/>
        <v>15.97</v>
      </c>
      <c r="D29" s="172">
        <f t="shared" si="7"/>
        <v>1</v>
      </c>
      <c r="E29" s="172">
        <f t="shared" si="7"/>
        <v>1.9</v>
      </c>
      <c r="F29" s="172">
        <f t="shared" si="7"/>
        <v>15.97</v>
      </c>
      <c r="G29" s="172">
        <f t="shared" si="7"/>
        <v>1</v>
      </c>
      <c r="H29" s="172">
        <f t="shared" si="7"/>
        <v>1</v>
      </c>
      <c r="I29" s="172">
        <f t="shared" si="7"/>
        <v>15.97</v>
      </c>
      <c r="J29" s="172">
        <f t="shared" si="7"/>
        <v>1</v>
      </c>
      <c r="K29" s="172">
        <f>SUM(K26:K28)</f>
        <v>156.68</v>
      </c>
      <c r="L29" s="172">
        <f t="shared" si="7"/>
        <v>1</v>
      </c>
      <c r="M29" s="172">
        <f t="shared" si="7"/>
        <v>1</v>
      </c>
      <c r="N29" s="173">
        <f>SUM(B29:M29)</f>
        <v>213.49</v>
      </c>
    </row>
    <row r="30" spans="1:37" s="8" customFormat="1" x14ac:dyDescent="0.4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37" s="16" customFormat="1" x14ac:dyDescent="0.45">
      <c r="A31" s="144"/>
      <c r="B31" s="126" t="s">
        <v>0</v>
      </c>
      <c r="C31" s="126" t="s">
        <v>1</v>
      </c>
      <c r="D31" s="126" t="s">
        <v>3</v>
      </c>
      <c r="E31" s="126" t="s">
        <v>4</v>
      </c>
      <c r="F31" s="126" t="s">
        <v>5</v>
      </c>
      <c r="G31" s="126" t="s">
        <v>6</v>
      </c>
      <c r="H31" s="126" t="s">
        <v>12</v>
      </c>
      <c r="I31" s="126" t="s">
        <v>8</v>
      </c>
      <c r="J31" s="126" t="s">
        <v>13</v>
      </c>
      <c r="K31" s="126" t="s">
        <v>14</v>
      </c>
      <c r="L31" s="126" t="s">
        <v>11</v>
      </c>
      <c r="M31" s="126" t="s">
        <v>2</v>
      </c>
      <c r="N31" s="126" t="s">
        <v>65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8" customFormat="1" x14ac:dyDescent="0.45">
      <c r="A32" s="127" t="s">
        <v>53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65">
        <f>SUM(B32:M32)</f>
        <v>0</v>
      </c>
    </row>
    <row r="33" spans="1:37" s="8" customFormat="1" ht="18" x14ac:dyDescent="0.55000000000000004">
      <c r="A33" s="142" t="s">
        <v>53</v>
      </c>
      <c r="B33" s="82">
        <f>SUM(B32)</f>
        <v>0</v>
      </c>
      <c r="C33" s="82">
        <f>SUM(C32)</f>
        <v>0</v>
      </c>
      <c r="D33" s="82">
        <f>SUM(D32)</f>
        <v>0</v>
      </c>
      <c r="E33" s="82">
        <f t="shared" ref="E33:M33" si="8">SUM(E32)</f>
        <v>0</v>
      </c>
      <c r="F33" s="82">
        <f t="shared" si="8"/>
        <v>0</v>
      </c>
      <c r="G33" s="82">
        <f t="shared" si="8"/>
        <v>0</v>
      </c>
      <c r="H33" s="82">
        <f t="shared" si="8"/>
        <v>0</v>
      </c>
      <c r="I33" s="82">
        <f t="shared" si="8"/>
        <v>0</v>
      </c>
      <c r="J33" s="82">
        <f t="shared" si="8"/>
        <v>0</v>
      </c>
      <c r="K33" s="82">
        <f t="shared" si="8"/>
        <v>0</v>
      </c>
      <c r="L33" s="82">
        <f t="shared" si="8"/>
        <v>0</v>
      </c>
      <c r="M33" s="82">
        <f t="shared" si="8"/>
        <v>0</v>
      </c>
      <c r="N33" s="76">
        <f>SUM(B33:M33)</f>
        <v>0</v>
      </c>
    </row>
    <row r="34" spans="1:37" s="6" customFormat="1" x14ac:dyDescent="0.45">
      <c r="B34" s="5"/>
      <c r="C34" s="12"/>
      <c r="D34" s="5"/>
      <c r="E34" s="5"/>
      <c r="F34" s="12"/>
      <c r="G34" s="12"/>
      <c r="H34" s="12"/>
      <c r="I34" s="12"/>
      <c r="J34" s="12"/>
      <c r="K34" s="12"/>
      <c r="L34" s="12"/>
    </row>
    <row r="35" spans="1:37" s="17" customFormat="1" x14ac:dyDescent="0.45">
      <c r="A35" s="138"/>
      <c r="B35" s="126" t="s">
        <v>0</v>
      </c>
      <c r="C35" s="126" t="s">
        <v>1</v>
      </c>
      <c r="D35" s="126" t="s">
        <v>3</v>
      </c>
      <c r="E35" s="126" t="s">
        <v>4</v>
      </c>
      <c r="F35" s="126" t="s">
        <v>5</v>
      </c>
      <c r="G35" s="126" t="s">
        <v>6</v>
      </c>
      <c r="H35" s="126" t="s">
        <v>12</v>
      </c>
      <c r="I35" s="126" t="s">
        <v>8</v>
      </c>
      <c r="J35" s="126" t="s">
        <v>13</v>
      </c>
      <c r="K35" s="126" t="s">
        <v>14</v>
      </c>
      <c r="L35" s="126" t="s">
        <v>11</v>
      </c>
      <c r="M35" s="126" t="s">
        <v>2</v>
      </c>
      <c r="N35" s="126" t="s">
        <v>65</v>
      </c>
    </row>
    <row r="36" spans="1:37" s="17" customFormat="1" x14ac:dyDescent="0.45">
      <c r="A36" s="139" t="s">
        <v>28</v>
      </c>
      <c r="B36" s="145">
        <v>175</v>
      </c>
      <c r="C36" s="165">
        <v>175</v>
      </c>
      <c r="D36" s="165">
        <v>175</v>
      </c>
      <c r="E36" s="165">
        <v>175</v>
      </c>
      <c r="F36" s="165">
        <v>175</v>
      </c>
      <c r="G36" s="165">
        <v>175</v>
      </c>
      <c r="H36" s="165">
        <v>175</v>
      </c>
      <c r="I36" s="165">
        <v>175</v>
      </c>
      <c r="J36" s="165">
        <v>175</v>
      </c>
      <c r="K36" s="165">
        <v>175</v>
      </c>
      <c r="L36" s="165">
        <v>175</v>
      </c>
      <c r="M36" s="165">
        <v>175</v>
      </c>
      <c r="N36" s="165">
        <f>SUM(B36:M36)</f>
        <v>2100</v>
      </c>
    </row>
    <row r="37" spans="1:37" s="6" customFormat="1" ht="18" x14ac:dyDescent="0.55000000000000004">
      <c r="A37" s="142" t="s">
        <v>28</v>
      </c>
      <c r="B37" s="168">
        <f>SUM(B36)</f>
        <v>175</v>
      </c>
      <c r="C37" s="168">
        <f t="shared" ref="C37:M37" si="9">SUM(C36)</f>
        <v>175</v>
      </c>
      <c r="D37" s="168">
        <f t="shared" si="9"/>
        <v>175</v>
      </c>
      <c r="E37" s="168">
        <f t="shared" si="9"/>
        <v>175</v>
      </c>
      <c r="F37" s="168">
        <f t="shared" si="9"/>
        <v>175</v>
      </c>
      <c r="G37" s="168">
        <f t="shared" si="9"/>
        <v>175</v>
      </c>
      <c r="H37" s="168">
        <f t="shared" si="9"/>
        <v>175</v>
      </c>
      <c r="I37" s="168">
        <f t="shared" si="9"/>
        <v>175</v>
      </c>
      <c r="J37" s="168">
        <f t="shared" si="9"/>
        <v>175</v>
      </c>
      <c r="K37" s="168">
        <f t="shared" si="9"/>
        <v>175</v>
      </c>
      <c r="L37" s="168">
        <f t="shared" si="9"/>
        <v>175</v>
      </c>
      <c r="M37" s="168">
        <f t="shared" si="9"/>
        <v>175</v>
      </c>
      <c r="N37" s="76">
        <f>SUM(B37:M37)</f>
        <v>2100</v>
      </c>
    </row>
    <row r="38" spans="1:37" s="6" customFormat="1" x14ac:dyDescent="0.45">
      <c r="B38" s="12"/>
      <c r="C38" s="12"/>
      <c r="D38" s="12"/>
      <c r="E38" s="5"/>
      <c r="F38" s="5"/>
      <c r="G38" s="12"/>
      <c r="H38" s="12"/>
      <c r="I38" s="12"/>
      <c r="J38" s="12"/>
      <c r="K38" s="12"/>
      <c r="L38" s="12"/>
    </row>
    <row r="39" spans="1:37" s="16" customFormat="1" x14ac:dyDescent="0.45">
      <c r="A39" s="144"/>
      <c r="B39" s="126" t="s">
        <v>0</v>
      </c>
      <c r="C39" s="126" t="s">
        <v>1</v>
      </c>
      <c r="D39" s="126" t="s">
        <v>3</v>
      </c>
      <c r="E39" s="126" t="s">
        <v>4</v>
      </c>
      <c r="F39" s="126" t="s">
        <v>5</v>
      </c>
      <c r="G39" s="126" t="s">
        <v>6</v>
      </c>
      <c r="H39" s="126" t="s">
        <v>12</v>
      </c>
      <c r="I39" s="126" t="s">
        <v>8</v>
      </c>
      <c r="J39" s="126" t="s">
        <v>13</v>
      </c>
      <c r="K39" s="126" t="s">
        <v>14</v>
      </c>
      <c r="L39" s="126" t="s">
        <v>11</v>
      </c>
      <c r="M39" s="126" t="s">
        <v>2</v>
      </c>
      <c r="N39" s="126" t="s">
        <v>66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6" customFormat="1" x14ac:dyDescent="0.45">
      <c r="A40" s="140" t="s">
        <v>29</v>
      </c>
      <c r="B40" s="128">
        <v>0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1100</v>
      </c>
      <c r="K40" s="128">
        <v>0</v>
      </c>
      <c r="L40" s="128">
        <v>0</v>
      </c>
      <c r="M40" s="128">
        <v>0</v>
      </c>
      <c r="N40" s="165">
        <f>SUM(B40:M40)</f>
        <v>1100</v>
      </c>
    </row>
    <row r="41" spans="1:37" s="6" customFormat="1" ht="18" x14ac:dyDescent="0.55000000000000004">
      <c r="A41" s="142" t="s">
        <v>29</v>
      </c>
      <c r="B41" s="76">
        <f>SUM(B40:B40)</f>
        <v>0</v>
      </c>
      <c r="C41" s="76">
        <f>SUM(C40:C40)</f>
        <v>0</v>
      </c>
      <c r="D41" s="76">
        <f>SUM(D40:D40)</f>
        <v>0</v>
      </c>
      <c r="E41" s="76">
        <f>SUM(E40:E40)</f>
        <v>0</v>
      </c>
      <c r="F41" s="76">
        <f>SUM(F40:F40)</f>
        <v>0</v>
      </c>
      <c r="G41" s="76">
        <f>SUM(G40:G40)</f>
        <v>0</v>
      </c>
      <c r="H41" s="76">
        <f>SUM(H40:H40)</f>
        <v>0</v>
      </c>
      <c r="I41" s="76">
        <f>SUM(I40:I40)</f>
        <v>0</v>
      </c>
      <c r="J41" s="76">
        <f>SUM(J40:J40)</f>
        <v>1100</v>
      </c>
      <c r="K41" s="76">
        <f>SUM(K40:K40)</f>
        <v>0</v>
      </c>
      <c r="L41" s="76">
        <f>SUM(L40:L40)</f>
        <v>0</v>
      </c>
      <c r="M41" s="76">
        <f>SUM(M40:M40)</f>
        <v>0</v>
      </c>
      <c r="N41" s="76">
        <f>SUM(N40:N40)</f>
        <v>1100</v>
      </c>
    </row>
    <row r="42" spans="1:37" s="6" customFormat="1" x14ac:dyDescent="0.45"/>
    <row r="43" spans="1:37" s="17" customFormat="1" x14ac:dyDescent="0.45">
      <c r="A43" s="138"/>
      <c r="B43" s="126" t="s">
        <v>0</v>
      </c>
      <c r="C43" s="126" t="s">
        <v>1</v>
      </c>
      <c r="D43" s="126" t="s">
        <v>3</v>
      </c>
      <c r="E43" s="126" t="s">
        <v>4</v>
      </c>
      <c r="F43" s="126" t="s">
        <v>5</v>
      </c>
      <c r="G43" s="126" t="s">
        <v>6</v>
      </c>
      <c r="H43" s="126" t="s">
        <v>12</v>
      </c>
      <c r="I43" s="126" t="s">
        <v>8</v>
      </c>
      <c r="J43" s="126" t="s">
        <v>13</v>
      </c>
      <c r="K43" s="126" t="s">
        <v>14</v>
      </c>
      <c r="L43" s="126" t="s">
        <v>11</v>
      </c>
      <c r="M43" s="126" t="s">
        <v>2</v>
      </c>
      <c r="N43" s="126" t="s">
        <v>65</v>
      </c>
    </row>
    <row r="44" spans="1:37" s="17" customFormat="1" x14ac:dyDescent="0.45">
      <c r="A44" s="138"/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f>SUM(B44:M44)</f>
        <v>0</v>
      </c>
    </row>
    <row r="45" spans="1:37" s="6" customFormat="1" x14ac:dyDescent="0.45">
      <c r="A45" s="140" t="s">
        <v>40</v>
      </c>
      <c r="B45" s="129">
        <v>1333.34</v>
      </c>
      <c r="C45" s="129">
        <v>1333.34</v>
      </c>
      <c r="D45" s="129">
        <v>1333.34</v>
      </c>
      <c r="E45" s="129">
        <v>1333.34</v>
      </c>
      <c r="F45" s="129">
        <v>1333.34</v>
      </c>
      <c r="G45" s="129">
        <v>1333.34</v>
      </c>
      <c r="H45" s="129">
        <v>1333.34</v>
      </c>
      <c r="I45" s="129">
        <v>1333.34</v>
      </c>
      <c r="J45" s="129">
        <v>1333.34</v>
      </c>
      <c r="K45" s="129">
        <v>1333.34</v>
      </c>
      <c r="L45" s="129">
        <v>1333.34</v>
      </c>
      <c r="M45" s="129">
        <v>1333.34</v>
      </c>
      <c r="N45" s="165">
        <f>SUM(B45:M45)</f>
        <v>16000.08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7" s="7" customFormat="1" ht="18" x14ac:dyDescent="0.55000000000000004">
      <c r="A46" s="142" t="s">
        <v>40</v>
      </c>
      <c r="B46" s="143">
        <f t="shared" ref="B46:L46" si="10">SUM(B44:B45)</f>
        <v>1333.34</v>
      </c>
      <c r="C46" s="143">
        <f t="shared" si="10"/>
        <v>1333.34</v>
      </c>
      <c r="D46" s="143">
        <f t="shared" si="10"/>
        <v>1333.34</v>
      </c>
      <c r="E46" s="143">
        <f t="shared" si="10"/>
        <v>1333.34</v>
      </c>
      <c r="F46" s="143">
        <f t="shared" si="10"/>
        <v>1333.34</v>
      </c>
      <c r="G46" s="143">
        <f t="shared" si="10"/>
        <v>1333.34</v>
      </c>
      <c r="H46" s="143">
        <f t="shared" si="10"/>
        <v>1333.34</v>
      </c>
      <c r="I46" s="143">
        <f t="shared" si="10"/>
        <v>1333.34</v>
      </c>
      <c r="J46" s="143">
        <f t="shared" si="10"/>
        <v>1333.34</v>
      </c>
      <c r="K46" s="143">
        <f t="shared" si="10"/>
        <v>1333.34</v>
      </c>
      <c r="L46" s="143">
        <f t="shared" si="10"/>
        <v>1333.34</v>
      </c>
      <c r="M46" s="143">
        <f>SUM(M44:M45)</f>
        <v>1333.34</v>
      </c>
      <c r="N46" s="76">
        <f>SUM(B46:M46)</f>
        <v>16000.08</v>
      </c>
    </row>
    <row r="47" spans="1:37" s="6" customFormat="1" x14ac:dyDescent="0.45"/>
    <row r="48" spans="1:37" s="6" customFormat="1" x14ac:dyDescent="0.45">
      <c r="A48" s="140"/>
      <c r="B48" s="126" t="s">
        <v>0</v>
      </c>
      <c r="C48" s="126" t="s">
        <v>1</v>
      </c>
      <c r="D48" s="126" t="s">
        <v>3</v>
      </c>
      <c r="E48" s="126" t="s">
        <v>4</v>
      </c>
      <c r="F48" s="126" t="s">
        <v>5</v>
      </c>
      <c r="G48" s="126" t="s">
        <v>6</v>
      </c>
      <c r="H48" s="126" t="s">
        <v>12</v>
      </c>
      <c r="I48" s="126" t="s">
        <v>8</v>
      </c>
      <c r="J48" s="126" t="s">
        <v>13</v>
      </c>
      <c r="K48" s="126" t="s">
        <v>14</v>
      </c>
      <c r="L48" s="126" t="s">
        <v>11</v>
      </c>
      <c r="M48" s="126" t="s">
        <v>2</v>
      </c>
      <c r="N48" s="126" t="s">
        <v>65</v>
      </c>
    </row>
    <row r="49" spans="1:14" s="6" customFormat="1" x14ac:dyDescent="0.45">
      <c r="A49" s="140" t="s">
        <v>52</v>
      </c>
      <c r="B49" s="166">
        <v>0</v>
      </c>
      <c r="C49" s="166">
        <v>42</v>
      </c>
      <c r="D49" s="166">
        <v>119.97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f>SUM(B49:M49)</f>
        <v>161.97</v>
      </c>
    </row>
    <row r="50" spans="1:14" s="6" customFormat="1" x14ac:dyDescent="0.45">
      <c r="A50" s="140" t="s">
        <v>35</v>
      </c>
      <c r="B50" s="127">
        <v>0</v>
      </c>
      <c r="C50" s="127">
        <v>0</v>
      </c>
      <c r="D50" s="127">
        <v>0</v>
      </c>
      <c r="E50" s="127">
        <v>99.9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66">
        <f>SUM(B50:M50)</f>
        <v>99.9</v>
      </c>
    </row>
    <row r="51" spans="1:14" s="6" customFormat="1" x14ac:dyDescent="0.45">
      <c r="A51" s="140" t="s">
        <v>121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65">
        <f>SUM(B51:M51)</f>
        <v>0</v>
      </c>
    </row>
    <row r="52" spans="1:14" s="6" customFormat="1" ht="18" x14ac:dyDescent="0.55000000000000004">
      <c r="A52" s="142" t="s">
        <v>34</v>
      </c>
      <c r="B52" s="82">
        <v>37.5</v>
      </c>
      <c r="C52" s="82">
        <f>SUM(C49:C51)</f>
        <v>42</v>
      </c>
      <c r="D52" s="82">
        <f>SUM(D49:D51)</f>
        <v>119.97</v>
      </c>
      <c r="E52" s="82">
        <f>SUM(E49:E51)</f>
        <v>99.9</v>
      </c>
      <c r="F52" s="82">
        <f t="shared" ref="F52:M52" si="11">SUM(F49:F51)</f>
        <v>0</v>
      </c>
      <c r="G52" s="82">
        <f t="shared" si="11"/>
        <v>0</v>
      </c>
      <c r="H52" s="82">
        <f t="shared" si="11"/>
        <v>0</v>
      </c>
      <c r="I52" s="82">
        <f t="shared" si="11"/>
        <v>0</v>
      </c>
      <c r="J52" s="82">
        <f t="shared" si="11"/>
        <v>0</v>
      </c>
      <c r="K52" s="82">
        <f t="shared" si="11"/>
        <v>0</v>
      </c>
      <c r="L52" s="82">
        <f t="shared" si="11"/>
        <v>0</v>
      </c>
      <c r="M52" s="82">
        <f t="shared" si="11"/>
        <v>0</v>
      </c>
      <c r="N52" s="76">
        <f>SUM(B52:M52)</f>
        <v>299.37</v>
      </c>
    </row>
    <row r="53" spans="1:14" s="6" customFormat="1" x14ac:dyDescent="0.4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7" customFormat="1" x14ac:dyDescent="0.45">
      <c r="A54" s="138"/>
      <c r="B54" s="126" t="s">
        <v>0</v>
      </c>
      <c r="C54" s="126" t="s">
        <v>1</v>
      </c>
      <c r="D54" s="126" t="s">
        <v>3</v>
      </c>
      <c r="E54" s="126" t="s">
        <v>4</v>
      </c>
      <c r="F54" s="126" t="s">
        <v>5</v>
      </c>
      <c r="G54" s="126" t="s">
        <v>6</v>
      </c>
      <c r="H54" s="126" t="s">
        <v>12</v>
      </c>
      <c r="I54" s="126" t="s">
        <v>8</v>
      </c>
      <c r="J54" s="126" t="s">
        <v>13</v>
      </c>
      <c r="K54" s="126" t="s">
        <v>14</v>
      </c>
      <c r="L54" s="126" t="s">
        <v>11</v>
      </c>
      <c r="M54" s="126" t="s">
        <v>2</v>
      </c>
      <c r="N54" s="126" t="s">
        <v>65</v>
      </c>
    </row>
    <row r="55" spans="1:14" s="6" customFormat="1" x14ac:dyDescent="0.45">
      <c r="A55" s="140"/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65">
        <f>SUM(B55:M55)</f>
        <v>0</v>
      </c>
    </row>
    <row r="56" spans="1:14" s="7" customFormat="1" ht="18" x14ac:dyDescent="0.55000000000000004">
      <c r="A56" s="142" t="s">
        <v>54</v>
      </c>
      <c r="B56" s="82">
        <f>SUM(B55)</f>
        <v>0</v>
      </c>
      <c r="C56" s="82">
        <f t="shared" ref="C56:M56" si="12">SUM(C55)</f>
        <v>0</v>
      </c>
      <c r="D56" s="82">
        <f t="shared" si="12"/>
        <v>0</v>
      </c>
      <c r="E56" s="82">
        <f t="shared" si="12"/>
        <v>0</v>
      </c>
      <c r="F56" s="82">
        <f t="shared" si="12"/>
        <v>0</v>
      </c>
      <c r="G56" s="82">
        <f t="shared" si="12"/>
        <v>0</v>
      </c>
      <c r="H56" s="82">
        <f t="shared" si="12"/>
        <v>0</v>
      </c>
      <c r="I56" s="82">
        <f t="shared" si="12"/>
        <v>0</v>
      </c>
      <c r="J56" s="82">
        <f t="shared" si="12"/>
        <v>0</v>
      </c>
      <c r="K56" s="82">
        <f t="shared" si="12"/>
        <v>0</v>
      </c>
      <c r="L56" s="82">
        <f t="shared" si="12"/>
        <v>0</v>
      </c>
      <c r="M56" s="82">
        <f t="shared" si="12"/>
        <v>0</v>
      </c>
      <c r="N56" s="76">
        <f>SUM(B56:M56)</f>
        <v>0</v>
      </c>
    </row>
    <row r="57" spans="1:14" s="7" customFormat="1" x14ac:dyDescent="0.45"/>
    <row r="58" spans="1:14" s="7" customFormat="1" ht="18" x14ac:dyDescent="0.55000000000000004">
      <c r="A58" s="31"/>
      <c r="B58" s="35" t="str">
        <f>B54</f>
        <v xml:space="preserve">July </v>
      </c>
      <c r="C58" s="35" t="str">
        <f t="shared" ref="C58:N58" si="13">C54</f>
        <v xml:space="preserve">August </v>
      </c>
      <c r="D58" s="35" t="str">
        <f t="shared" si="13"/>
        <v>September</v>
      </c>
      <c r="E58" s="35" t="str">
        <f t="shared" si="13"/>
        <v xml:space="preserve">October </v>
      </c>
      <c r="F58" s="35" t="str">
        <f t="shared" si="13"/>
        <v>November</v>
      </c>
      <c r="G58" s="35" t="str">
        <f t="shared" si="13"/>
        <v>December</v>
      </c>
      <c r="H58" s="35" t="str">
        <f t="shared" si="13"/>
        <v>January</v>
      </c>
      <c r="I58" s="35" t="str">
        <f t="shared" si="13"/>
        <v>February</v>
      </c>
      <c r="J58" s="35" t="str">
        <f t="shared" si="13"/>
        <v>March</v>
      </c>
      <c r="K58" s="35" t="str">
        <f t="shared" si="13"/>
        <v>April</v>
      </c>
      <c r="L58" s="35" t="str">
        <f t="shared" si="13"/>
        <v>May</v>
      </c>
      <c r="M58" s="35" t="str">
        <f t="shared" si="13"/>
        <v>June</v>
      </c>
      <c r="N58" s="35" t="str">
        <f t="shared" si="13"/>
        <v>Total</v>
      </c>
    </row>
    <row r="59" spans="1:14" s="7" customFormat="1" ht="18" x14ac:dyDescent="0.55000000000000004">
      <c r="A59" s="31" t="s">
        <v>94</v>
      </c>
      <c r="B59" s="32">
        <f>B29+B33+B37+B41+B46+B52+B56</f>
        <v>1546.84</v>
      </c>
      <c r="C59" s="32">
        <f>C29+C33+C37+C41+C46+C52+C56</f>
        <v>1566.31</v>
      </c>
      <c r="D59" s="32">
        <f>D29+D33+D37+D41+D46+D52+D56</f>
        <v>1629.31</v>
      </c>
      <c r="E59" s="32">
        <f>E29+E33+E37+E41+E46+E52+E56</f>
        <v>1610.14</v>
      </c>
      <c r="F59" s="32">
        <f>F29+F33+F37+F41+F46+F52+F56</f>
        <v>1524.31</v>
      </c>
      <c r="G59" s="32">
        <f>G29+G33+G37+G41+G46+G52+G56</f>
        <v>1509.34</v>
      </c>
      <c r="H59" s="32">
        <f>H29+H33+H37+H41+H46+H52+H56</f>
        <v>1509.34</v>
      </c>
      <c r="I59" s="32">
        <f>I29+I33+I37+I41+I46+I52+I56</f>
        <v>1524.31</v>
      </c>
      <c r="J59" s="32">
        <f>J29+J33+J37+J41+J46+J52+J56</f>
        <v>2609.34</v>
      </c>
      <c r="K59" s="32">
        <f>K29+K33+K37+K41+K46+K52+K56</f>
        <v>1665.02</v>
      </c>
      <c r="L59" s="32">
        <f>L29+L33+L37+L41+L46+L52+L56</f>
        <v>1509.34</v>
      </c>
      <c r="M59" s="32">
        <f>M29+M33+M37+M41+M46+M52+M56</f>
        <v>1509.34</v>
      </c>
      <c r="N59" s="35">
        <f>SUM(B59:M59)</f>
        <v>19712.939999999999</v>
      </c>
    </row>
    <row r="60" spans="1:14" ht="30.75" x14ac:dyDescent="0.9">
      <c r="A60" s="44" t="s">
        <v>58</v>
      </c>
    </row>
    <row r="61" spans="1:14" s="17" customFormat="1" x14ac:dyDescent="0.45">
      <c r="A61" s="45"/>
      <c r="B61" s="46" t="s">
        <v>0</v>
      </c>
      <c r="C61" s="46" t="s">
        <v>1</v>
      </c>
      <c r="D61" s="46" t="s">
        <v>3</v>
      </c>
      <c r="E61" s="46" t="s">
        <v>4</v>
      </c>
      <c r="F61" s="46" t="s">
        <v>5</v>
      </c>
      <c r="G61" s="46" t="s">
        <v>6</v>
      </c>
      <c r="H61" s="46" t="s">
        <v>12</v>
      </c>
      <c r="I61" s="46" t="s">
        <v>8</v>
      </c>
      <c r="J61" s="46" t="s">
        <v>13</v>
      </c>
      <c r="K61" s="46" t="s">
        <v>14</v>
      </c>
      <c r="L61" s="46" t="s">
        <v>11</v>
      </c>
      <c r="M61" s="46" t="s">
        <v>2</v>
      </c>
      <c r="N61" s="46" t="s">
        <v>65</v>
      </c>
    </row>
    <row r="62" spans="1:14" s="17" customFormat="1" x14ac:dyDescent="0.45">
      <c r="A62" s="116" t="s">
        <v>69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9">
        <f>SUM(B62:M62)</f>
        <v>0</v>
      </c>
    </row>
    <row r="63" spans="1:14" s="17" customFormat="1" x14ac:dyDescent="0.45">
      <c r="A63" s="116" t="s">
        <v>70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8">
        <f>SUM(B63:M63)</f>
        <v>0</v>
      </c>
    </row>
    <row r="64" spans="1:14" s="17" customFormat="1" x14ac:dyDescent="0.45">
      <c r="A64" s="116" t="s">
        <v>71</v>
      </c>
      <c r="B64" s="117">
        <v>7000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8">
        <f>SUM(B64:M64)</f>
        <v>7000</v>
      </c>
    </row>
    <row r="65" spans="1:14" s="6" customFormat="1" x14ac:dyDescent="0.45">
      <c r="A65" s="47" t="s">
        <v>68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110">
        <f>SUM(B65:M65)</f>
        <v>0</v>
      </c>
    </row>
    <row r="66" spans="1:14" s="7" customFormat="1" ht="18" x14ac:dyDescent="0.55000000000000004">
      <c r="A66" s="49" t="s">
        <v>60</v>
      </c>
      <c r="B66" s="50">
        <f>SUM(B62:B65)</f>
        <v>7000</v>
      </c>
      <c r="C66" s="50">
        <f t="shared" ref="C66:M66" si="14">SUM(C62:C65)</f>
        <v>0</v>
      </c>
      <c r="D66" s="50">
        <f t="shared" si="14"/>
        <v>0</v>
      </c>
      <c r="E66" s="50">
        <f t="shared" si="14"/>
        <v>0</v>
      </c>
      <c r="F66" s="50">
        <f t="shared" si="14"/>
        <v>0</v>
      </c>
      <c r="G66" s="50">
        <f t="shared" si="14"/>
        <v>0</v>
      </c>
      <c r="H66" s="50">
        <f t="shared" si="14"/>
        <v>0</v>
      </c>
      <c r="I66" s="50">
        <f t="shared" si="14"/>
        <v>0</v>
      </c>
      <c r="J66" s="50">
        <f t="shared" si="14"/>
        <v>0</v>
      </c>
      <c r="K66" s="50">
        <f t="shared" si="14"/>
        <v>0</v>
      </c>
      <c r="L66" s="50">
        <f t="shared" si="14"/>
        <v>0</v>
      </c>
      <c r="M66" s="50">
        <f t="shared" si="14"/>
        <v>0</v>
      </c>
      <c r="N66" s="108">
        <f>SUM(N62:N65)</f>
        <v>7000</v>
      </c>
    </row>
    <row r="67" spans="1:14" ht="30.75" x14ac:dyDescent="0.9">
      <c r="A67" s="44" t="s">
        <v>51</v>
      </c>
    </row>
    <row r="68" spans="1:14" s="17" customFormat="1" x14ac:dyDescent="0.45">
      <c r="A68" s="51"/>
      <c r="B68" s="52" t="s">
        <v>0</v>
      </c>
      <c r="C68" s="52" t="s">
        <v>1</v>
      </c>
      <c r="D68" s="52" t="s">
        <v>3</v>
      </c>
      <c r="E68" s="52" t="s">
        <v>4</v>
      </c>
      <c r="F68" s="52" t="s">
        <v>5</v>
      </c>
      <c r="G68" s="52" t="s">
        <v>6</v>
      </c>
      <c r="H68" s="52" t="s">
        <v>12</v>
      </c>
      <c r="I68" s="52" t="s">
        <v>8</v>
      </c>
      <c r="J68" s="52" t="s">
        <v>13</v>
      </c>
      <c r="K68" s="52" t="s">
        <v>14</v>
      </c>
      <c r="L68" s="52" t="s">
        <v>11</v>
      </c>
      <c r="M68" s="52" t="s">
        <v>2</v>
      </c>
      <c r="N68" s="52" t="s">
        <v>65</v>
      </c>
    </row>
    <row r="69" spans="1:14" s="6" customFormat="1" x14ac:dyDescent="0.45">
      <c r="A69" s="53"/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111">
        <f>SUM(B69:M69)</f>
        <v>0</v>
      </c>
    </row>
    <row r="70" spans="1:14" s="7" customFormat="1" ht="18" x14ac:dyDescent="0.55000000000000004">
      <c r="A70" s="55" t="s">
        <v>59</v>
      </c>
      <c r="B70" s="56">
        <f>SUM(B69)</f>
        <v>0</v>
      </c>
      <c r="C70" s="56">
        <f t="shared" ref="C70:M70" si="15">SUM(C69)</f>
        <v>0</v>
      </c>
      <c r="D70" s="56">
        <f t="shared" si="15"/>
        <v>0</v>
      </c>
      <c r="E70" s="56">
        <f t="shared" si="15"/>
        <v>0</v>
      </c>
      <c r="F70" s="56">
        <f t="shared" si="15"/>
        <v>0</v>
      </c>
      <c r="G70" s="56">
        <f t="shared" si="15"/>
        <v>0</v>
      </c>
      <c r="H70" s="56">
        <f t="shared" si="15"/>
        <v>0</v>
      </c>
      <c r="I70" s="56">
        <f t="shared" si="15"/>
        <v>0</v>
      </c>
      <c r="J70" s="56">
        <f t="shared" si="15"/>
        <v>0</v>
      </c>
      <c r="K70" s="56">
        <f t="shared" si="15"/>
        <v>0</v>
      </c>
      <c r="L70" s="56">
        <f t="shared" si="15"/>
        <v>0</v>
      </c>
      <c r="M70" s="56">
        <f t="shared" si="15"/>
        <v>0</v>
      </c>
      <c r="N70" s="109">
        <f>SUM(B70:M70)</f>
        <v>0</v>
      </c>
    </row>
    <row r="72" spans="1:14" s="175" customFormat="1" ht="18" x14ac:dyDescent="0.55000000000000004">
      <c r="A72" s="161" t="s">
        <v>66</v>
      </c>
      <c r="B72" s="174">
        <f>B23+B59+B66+B70</f>
        <v>15980.17</v>
      </c>
      <c r="C72" s="174">
        <f>C23+C59+C66+C70</f>
        <v>1999.6399999999999</v>
      </c>
      <c r="D72" s="174">
        <f>D23+D59+D66+D70</f>
        <v>2062.64</v>
      </c>
      <c r="E72" s="174">
        <f>E23+E59+E66+E70</f>
        <v>2043.47</v>
      </c>
      <c r="F72" s="174">
        <f>F23+F59+F66+F70</f>
        <v>1957.6399999999999</v>
      </c>
      <c r="G72" s="174">
        <f>G23+G59+G66+G70</f>
        <v>1942.6699999999998</v>
      </c>
      <c r="H72" s="174">
        <f>H23+H59+H66+H70</f>
        <v>1942.6699999999998</v>
      </c>
      <c r="I72" s="174">
        <f>I23+I59+I66+I70</f>
        <v>1957.6399999999999</v>
      </c>
      <c r="J72" s="174">
        <f>J23+J59+J66+J70</f>
        <v>3042.67</v>
      </c>
      <c r="K72" s="174">
        <f>K23+K59+K66+K70</f>
        <v>2098.35</v>
      </c>
      <c r="L72" s="174">
        <f>L23+L59+L66+L70</f>
        <v>1942.6699999999998</v>
      </c>
      <c r="M72" s="174">
        <f>M23+M59+M66+M70</f>
        <v>1942.673</v>
      </c>
      <c r="N72" s="174">
        <f>N23+N59+N66+N70</f>
        <v>38912.902999999998</v>
      </c>
    </row>
  </sheetData>
  <phoneticPr fontId="6" type="noConversion"/>
  <pageMargins left="0.45" right="0.45" top="0.25" bottom="0.25" header="0.3" footer="0.3"/>
  <pageSetup scale="74" fitToHeight="0" orientation="landscape" r:id="rId1"/>
  <rowBreaks count="2" manualBreakCount="2">
    <brk id="23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431B-6443-4AA3-8C34-9CA1263308AC}">
  <sheetPr>
    <tabColor theme="9"/>
  </sheetPr>
  <dimension ref="A1:P42"/>
  <sheetViews>
    <sheetView workbookViewId="0">
      <selection activeCell="O37" sqref="O37"/>
    </sheetView>
  </sheetViews>
  <sheetFormatPr defaultRowHeight="14.25" x14ac:dyDescent="0.45"/>
  <cols>
    <col min="1" max="1" width="26" style="2" customWidth="1"/>
    <col min="4" max="4" width="9.73046875" bestFit="1" customWidth="1"/>
    <col min="6" max="6" width="9.33203125" bestFit="1" customWidth="1"/>
    <col min="8" max="10" width="10.1328125" bestFit="1" customWidth="1"/>
    <col min="11" max="11" width="8.73046875" bestFit="1" customWidth="1"/>
    <col min="12" max="12" width="9.73046875" bestFit="1" customWidth="1"/>
    <col min="13" max="13" width="8.73046875" bestFit="1" customWidth="1"/>
    <col min="14" max="14" width="13.3984375" bestFit="1" customWidth="1"/>
    <col min="15" max="15" width="9.73046875" bestFit="1" customWidth="1"/>
    <col min="16" max="16" width="10.33203125" bestFit="1" customWidth="1"/>
    <col min="17" max="17" width="11.86328125" customWidth="1"/>
  </cols>
  <sheetData>
    <row r="1" spans="1:16" ht="22.9" customHeight="1" x14ac:dyDescent="0.45">
      <c r="B1" s="125"/>
      <c r="C1" s="125"/>
      <c r="D1" s="125"/>
      <c r="E1" s="125"/>
      <c r="F1" s="125"/>
      <c r="G1" s="125"/>
      <c r="H1" s="125"/>
      <c r="I1" s="125"/>
      <c r="J1" s="125"/>
      <c r="K1" s="90"/>
      <c r="L1" s="124"/>
      <c r="M1" s="124"/>
    </row>
    <row r="2" spans="1:16" s="2" customFormat="1" x14ac:dyDescent="0.45">
      <c r="A2" s="75" t="s">
        <v>19</v>
      </c>
      <c r="B2" s="29" t="s">
        <v>0</v>
      </c>
      <c r="C2" s="29" t="s">
        <v>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126" t="s">
        <v>10</v>
      </c>
      <c r="L2" s="126" t="s">
        <v>11</v>
      </c>
      <c r="M2" s="126" t="s">
        <v>2</v>
      </c>
      <c r="N2" s="76" t="s">
        <v>77</v>
      </c>
      <c r="O2" s="76" t="s">
        <v>75</v>
      </c>
      <c r="P2" s="76" t="s">
        <v>103</v>
      </c>
    </row>
    <row r="3" spans="1:16" s="1" customFormat="1" x14ac:dyDescent="0.45">
      <c r="A3" s="127" t="s">
        <v>31</v>
      </c>
      <c r="B3" s="36">
        <f>'Actual Detail'!B5</f>
        <v>0</v>
      </c>
      <c r="C3" s="36">
        <f>'Actual Detail'!C5</f>
        <v>55.35</v>
      </c>
      <c r="D3" s="36">
        <f>'Actual Detail'!D5</f>
        <v>0</v>
      </c>
      <c r="E3" s="36">
        <f>'Actual Detail'!E5</f>
        <v>0</v>
      </c>
      <c r="F3" s="36">
        <f>'Actual Detail'!F5</f>
        <v>0</v>
      </c>
      <c r="G3" s="36">
        <f>'Actual Detail'!G5</f>
        <v>0</v>
      </c>
      <c r="H3" s="36">
        <f>'Actual Detail'!H5</f>
        <v>0</v>
      </c>
      <c r="I3" s="36">
        <f>'Actual Detail'!I5</f>
        <v>0</v>
      </c>
      <c r="J3" s="36">
        <f>'Actual Detail'!J5</f>
        <v>0</v>
      </c>
      <c r="K3" s="79">
        <f>'Actual Detail'!K5</f>
        <v>0</v>
      </c>
      <c r="L3" s="79">
        <f>'Actual Detail'!L5</f>
        <v>0</v>
      </c>
      <c r="M3" s="79">
        <f>'Actual Detail'!M5</f>
        <v>0</v>
      </c>
      <c r="N3" s="127">
        <f>SUM(B3:M3)</f>
        <v>55.35</v>
      </c>
      <c r="O3" s="78">
        <v>11000</v>
      </c>
      <c r="P3" s="127">
        <f>O3-N3</f>
        <v>10944.65</v>
      </c>
    </row>
    <row r="4" spans="1:16" s="1" customFormat="1" x14ac:dyDescent="0.45">
      <c r="A4" s="127" t="s">
        <v>32</v>
      </c>
      <c r="B4" s="33">
        <f>'Actual Detail'!B9</f>
        <v>0</v>
      </c>
      <c r="C4" s="33">
        <f>'Actual Detail'!C9</f>
        <v>0</v>
      </c>
      <c r="D4" s="33">
        <f>'Actual Detail'!D9</f>
        <v>0</v>
      </c>
      <c r="E4" s="33">
        <f>'Actual Detail'!E9</f>
        <v>0</v>
      </c>
      <c r="F4" s="33">
        <f>'Actual Detail'!F9</f>
        <v>0</v>
      </c>
      <c r="G4" s="33">
        <f>'Actual Detail'!G9</f>
        <v>0</v>
      </c>
      <c r="H4" s="33">
        <f>'Actual Detail'!H9</f>
        <v>0</v>
      </c>
      <c r="I4" s="33">
        <f>'Actual Detail'!I9</f>
        <v>0</v>
      </c>
      <c r="J4" s="33">
        <f>'Actual Detail'!J9</f>
        <v>0</v>
      </c>
      <c r="K4" s="127">
        <f>'Actual Detail'!K9</f>
        <v>0</v>
      </c>
      <c r="L4" s="127">
        <f>'Actual Detail'!L9</f>
        <v>0</v>
      </c>
      <c r="M4" s="127">
        <f>'Actual Detail'!M9</f>
        <v>0</v>
      </c>
      <c r="N4" s="127">
        <f t="shared" ref="N4:N7" si="0">SUM(B4:M4)</f>
        <v>0</v>
      </c>
      <c r="O4" s="78">
        <v>200</v>
      </c>
      <c r="P4" s="127">
        <f t="shared" ref="P4:P8" si="1">O4-N4</f>
        <v>200</v>
      </c>
    </row>
    <row r="5" spans="1:16" s="1" customFormat="1" x14ac:dyDescent="0.45">
      <c r="A5" s="127" t="s">
        <v>80</v>
      </c>
      <c r="B5" s="33">
        <f>'Actual Detail'!B13</f>
        <v>0</v>
      </c>
      <c r="C5" s="33">
        <f>'Actual Detail'!C13</f>
        <v>0</v>
      </c>
      <c r="D5" s="33">
        <f>'Actual Detail'!D13</f>
        <v>0</v>
      </c>
      <c r="E5" s="33">
        <f>'Actual Detail'!E13</f>
        <v>0</v>
      </c>
      <c r="F5" s="33">
        <f>'Actual Detail'!F13</f>
        <v>0</v>
      </c>
      <c r="G5" s="33">
        <f>'Actual Detail'!G13</f>
        <v>0</v>
      </c>
      <c r="H5" s="33">
        <f>'Actual Detail'!H13</f>
        <v>0</v>
      </c>
      <c r="I5" s="33">
        <f>'Actual Detail'!I13</f>
        <v>0</v>
      </c>
      <c r="J5" s="33">
        <f>'Actual Detail'!J13</f>
        <v>0</v>
      </c>
      <c r="K5" s="127">
        <f>'Actual Detail'!K13</f>
        <v>0</v>
      </c>
      <c r="L5" s="127">
        <f>'Actual Detail'!L13</f>
        <v>0</v>
      </c>
      <c r="M5" s="127">
        <f>'Actual Detail'!M13</f>
        <v>0</v>
      </c>
      <c r="N5" s="127">
        <f t="shared" si="0"/>
        <v>0</v>
      </c>
      <c r="O5" s="80">
        <v>2100</v>
      </c>
      <c r="P5" s="127">
        <f t="shared" si="1"/>
        <v>2100</v>
      </c>
    </row>
    <row r="6" spans="1:16" s="1" customFormat="1" x14ac:dyDescent="0.45">
      <c r="A6" s="127" t="s">
        <v>81</v>
      </c>
      <c r="B6" s="36">
        <f>'Actual Detail'!B21</f>
        <v>0</v>
      </c>
      <c r="C6" s="36">
        <f>'Actual Detail'!C21</f>
        <v>0</v>
      </c>
      <c r="D6" s="36">
        <f>'Actual Detail'!D21</f>
        <v>0</v>
      </c>
      <c r="E6" s="36">
        <f>'Actual Detail'!E21</f>
        <v>0</v>
      </c>
      <c r="F6" s="36">
        <f>'Actual Detail'!F21</f>
        <v>0</v>
      </c>
      <c r="G6" s="36">
        <f>'Actual Detail'!G21</f>
        <v>0</v>
      </c>
      <c r="H6" s="36">
        <f>'Actual Detail'!H21</f>
        <v>0</v>
      </c>
      <c r="I6" s="36">
        <f>'Actual Detail'!I21</f>
        <v>0</v>
      </c>
      <c r="J6" s="36">
        <f>'Actual Detail'!J21</f>
        <v>0</v>
      </c>
      <c r="K6" s="79">
        <f>'Actual Detail'!K21</f>
        <v>0</v>
      </c>
      <c r="L6" s="79">
        <f>'Actual Detail'!L21</f>
        <v>0</v>
      </c>
      <c r="M6" s="79">
        <f>'Actual Detail'!M21</f>
        <v>0</v>
      </c>
      <c r="N6" s="127">
        <f t="shared" si="0"/>
        <v>0</v>
      </c>
      <c r="O6" s="80">
        <v>5940</v>
      </c>
      <c r="P6" s="127">
        <f t="shared" si="1"/>
        <v>5940</v>
      </c>
    </row>
    <row r="7" spans="1:16" s="1" customFormat="1" x14ac:dyDescent="0.45">
      <c r="A7" s="79" t="s">
        <v>18</v>
      </c>
      <c r="B7" s="36">
        <f>'Actual Detail'!B25</f>
        <v>0</v>
      </c>
      <c r="C7" s="36">
        <f>'Actual Detail'!C25</f>
        <v>0</v>
      </c>
      <c r="D7" s="36">
        <f>'Actual Detail'!D25</f>
        <v>0</v>
      </c>
      <c r="E7" s="36">
        <f>'Actual Detail'!E25</f>
        <v>0</v>
      </c>
      <c r="F7" s="36">
        <f>'Actual Detail'!F25</f>
        <v>0</v>
      </c>
      <c r="G7" s="36">
        <f>'Actual Detail'!G25</f>
        <v>0</v>
      </c>
      <c r="H7" s="36">
        <f>'Actual Detail'!H25</f>
        <v>0</v>
      </c>
      <c r="I7" s="36">
        <f>'Actual Detail'!I25</f>
        <v>0</v>
      </c>
      <c r="J7" s="36">
        <f>'Actual Detail'!J25</f>
        <v>0</v>
      </c>
      <c r="K7" s="79">
        <f>'Actual Detail'!K25</f>
        <v>0</v>
      </c>
      <c r="L7" s="79">
        <f>'Actual Detail'!L25</f>
        <v>0</v>
      </c>
      <c r="M7" s="79">
        <f>'Actual Detail'!M25</f>
        <v>0</v>
      </c>
      <c r="N7" s="127">
        <f t="shared" si="0"/>
        <v>0</v>
      </c>
      <c r="O7" s="80">
        <v>0</v>
      </c>
      <c r="P7" s="127">
        <f t="shared" si="1"/>
        <v>0</v>
      </c>
    </row>
    <row r="8" spans="1:16" s="1" customFormat="1" x14ac:dyDescent="0.45">
      <c r="A8" s="79" t="s">
        <v>79</v>
      </c>
      <c r="B8" s="34">
        <f>'Actual Detail'!B29</f>
        <v>0</v>
      </c>
      <c r="C8" s="34">
        <f>'Actual Detail'!C29</f>
        <v>0</v>
      </c>
      <c r="D8" s="34">
        <f>'Actual Detail'!D29</f>
        <v>0</v>
      </c>
      <c r="E8" s="34">
        <f>'Actual Detail'!E29</f>
        <v>0</v>
      </c>
      <c r="F8" s="34">
        <f>'Actual Detail'!F29</f>
        <v>0</v>
      </c>
      <c r="G8" s="34">
        <f>'Actual Detail'!G29</f>
        <v>0</v>
      </c>
      <c r="H8" s="34">
        <f>'Actual Detail'!H29</f>
        <v>0</v>
      </c>
      <c r="I8" s="34">
        <f>'Actual Detail'!I29</f>
        <v>0</v>
      </c>
      <c r="J8" s="34">
        <f>'Actual Detail'!J29</f>
        <v>0</v>
      </c>
      <c r="K8" s="128">
        <f>'Actual Detail'!K29</f>
        <v>0</v>
      </c>
      <c r="L8" s="128">
        <f>'Actual Detail'!L29</f>
        <v>0</v>
      </c>
      <c r="M8" s="128">
        <f>'Actual Detail'!M29</f>
        <v>0</v>
      </c>
      <c r="N8" s="129">
        <f>SUM(B8:M8)</f>
        <v>0</v>
      </c>
      <c r="O8" s="99">
        <v>150</v>
      </c>
      <c r="P8" s="129">
        <f t="shared" si="1"/>
        <v>150</v>
      </c>
    </row>
    <row r="9" spans="1:16" s="3" customFormat="1" x14ac:dyDescent="0.45">
      <c r="A9" s="82"/>
      <c r="B9" s="32">
        <f>SUM(B3:B7)</f>
        <v>0</v>
      </c>
      <c r="C9" s="32">
        <f>SUM(C3:C8)</f>
        <v>55.35</v>
      </c>
      <c r="D9" s="32">
        <f t="shared" ref="D9:J9" si="2">SUM(D3:D7)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82">
        <f>SUM(K3:K8)</f>
        <v>0</v>
      </c>
      <c r="L9" s="82">
        <f>SUM(L3:L8)</f>
        <v>0</v>
      </c>
      <c r="M9" s="82">
        <f>SUM(M3:M8)</f>
        <v>0</v>
      </c>
      <c r="N9" s="82">
        <f t="shared" ref="N9" si="3">SUM(B9:M9)</f>
        <v>55.35</v>
      </c>
      <c r="O9" s="83">
        <f>SUM(O3:O8)</f>
        <v>19390</v>
      </c>
      <c r="P9" s="82">
        <f>SUM(P3:P8)</f>
        <v>19334.650000000001</v>
      </c>
    </row>
    <row r="10" spans="1:16" s="3" customFormat="1" x14ac:dyDescent="0.45"/>
    <row r="11" spans="1:16" s="2" customFormat="1" x14ac:dyDescent="0.45">
      <c r="A11" s="60" t="s">
        <v>20</v>
      </c>
      <c r="B11" s="37" t="s">
        <v>0</v>
      </c>
      <c r="C11" s="37" t="s">
        <v>1</v>
      </c>
      <c r="D11" s="37" t="s">
        <v>3</v>
      </c>
      <c r="E11" s="37" t="s">
        <v>4</v>
      </c>
      <c r="F11" s="37" t="s">
        <v>5</v>
      </c>
      <c r="G11" s="37" t="s">
        <v>6</v>
      </c>
      <c r="H11" s="37" t="s">
        <v>7</v>
      </c>
      <c r="I11" s="37" t="s">
        <v>8</v>
      </c>
      <c r="J11" s="37" t="s">
        <v>9</v>
      </c>
      <c r="K11" s="107" t="s">
        <v>10</v>
      </c>
      <c r="L11" s="107" t="s">
        <v>11</v>
      </c>
      <c r="M11" s="107" t="s">
        <v>2</v>
      </c>
      <c r="N11" s="107" t="s">
        <v>77</v>
      </c>
      <c r="O11" s="107" t="s">
        <v>75</v>
      </c>
      <c r="P11" s="107" t="s">
        <v>103</v>
      </c>
    </row>
    <row r="12" spans="1:16" s="1" customFormat="1" x14ac:dyDescent="0.45">
      <c r="A12" s="62" t="s">
        <v>82</v>
      </c>
      <c r="B12" s="38">
        <f>'Actual Detail'!B40</f>
        <v>0</v>
      </c>
      <c r="C12" s="38">
        <f>'Actual Detail'!C40</f>
        <v>0</v>
      </c>
      <c r="D12" s="38">
        <f>'Actual Detail'!D40</f>
        <v>0</v>
      </c>
      <c r="E12" s="38">
        <f>'Actual Detail'!E40</f>
        <v>0</v>
      </c>
      <c r="F12" s="38">
        <f>'Actual Detail'!F40</f>
        <v>0</v>
      </c>
      <c r="G12" s="38">
        <f>'Actual Detail'!G40</f>
        <v>0</v>
      </c>
      <c r="H12" s="38">
        <f>'Actual Detail'!H40</f>
        <v>0</v>
      </c>
      <c r="I12" s="38">
        <f>'Actual Detail'!I40</f>
        <v>0</v>
      </c>
      <c r="J12" s="38">
        <f>'Actual Detail'!J40</f>
        <v>0</v>
      </c>
      <c r="K12" s="62">
        <f>'Actual Detail'!K40</f>
        <v>0</v>
      </c>
      <c r="L12" s="62">
        <f>'Actual Detail'!L40</f>
        <v>0</v>
      </c>
      <c r="M12" s="62">
        <f>'Actual Detail'!M40</f>
        <v>0</v>
      </c>
      <c r="N12" s="62">
        <f>SUM(B12:M12)</f>
        <v>0</v>
      </c>
      <c r="O12" s="163">
        <v>9610</v>
      </c>
      <c r="P12" s="62">
        <f>O12-N12</f>
        <v>9610</v>
      </c>
    </row>
    <row r="13" spans="1:16" s="1" customFormat="1" x14ac:dyDescent="0.45">
      <c r="A13" s="62" t="s">
        <v>47</v>
      </c>
      <c r="B13" s="38">
        <f>'Actual Detail'!B46</f>
        <v>0</v>
      </c>
      <c r="C13" s="38">
        <f>'Actual Detail'!C46</f>
        <v>0</v>
      </c>
      <c r="D13" s="38">
        <f>'Actual Detail'!D46</f>
        <v>0</v>
      </c>
      <c r="E13" s="38">
        <f>'Actual Detail'!E46</f>
        <v>0</v>
      </c>
      <c r="F13" s="38">
        <f>'Actual Detail'!F46</f>
        <v>0</v>
      </c>
      <c r="G13" s="38">
        <f>'Actual Detail'!G46</f>
        <v>0</v>
      </c>
      <c r="H13" s="38">
        <f>'Actual Detail'!H46</f>
        <v>0</v>
      </c>
      <c r="I13" s="38">
        <f>'Actual Detail'!I46</f>
        <v>0</v>
      </c>
      <c r="J13" s="38">
        <f>'Actual Detail'!J46</f>
        <v>0</v>
      </c>
      <c r="K13" s="62">
        <f>'Actual Detail'!K46</f>
        <v>0</v>
      </c>
      <c r="L13" s="62">
        <f>'Actual Detail'!L46</f>
        <v>0</v>
      </c>
      <c r="M13" s="62">
        <f>'Actual Detail'!M46</f>
        <v>0</v>
      </c>
      <c r="N13" s="62">
        <f t="shared" ref="N13:N15" si="4">SUM(B13:M13)</f>
        <v>0</v>
      </c>
      <c r="O13" s="63">
        <v>4000</v>
      </c>
      <c r="P13" s="62">
        <f t="shared" ref="P13:P15" si="5">O13-N13</f>
        <v>4000</v>
      </c>
    </row>
    <row r="14" spans="1:16" s="1" customFormat="1" x14ac:dyDescent="0.45">
      <c r="A14" s="62" t="s">
        <v>83</v>
      </c>
      <c r="B14" s="72">
        <f>'Actual Detail'!B51</f>
        <v>0</v>
      </c>
      <c r="C14" s="72">
        <f>'Actual Detail'!C51</f>
        <v>0</v>
      </c>
      <c r="D14" s="72">
        <f>'Actual Detail'!D51</f>
        <v>0</v>
      </c>
      <c r="E14" s="72">
        <f>'Actual Detail'!E51</f>
        <v>0</v>
      </c>
      <c r="F14" s="72">
        <f>'Actual Detail'!F51</f>
        <v>0</v>
      </c>
      <c r="G14" s="72">
        <f>'Actual Detail'!G51</f>
        <v>0</v>
      </c>
      <c r="H14" s="72">
        <f>'Actual Detail'!H51</f>
        <v>0</v>
      </c>
      <c r="I14" s="72">
        <f>'Actual Detail'!I51</f>
        <v>0</v>
      </c>
      <c r="J14" s="72">
        <f>'Actual Detail'!J51</f>
        <v>0</v>
      </c>
      <c r="K14" s="64">
        <f>'Actual Detail'!K51</f>
        <v>0</v>
      </c>
      <c r="L14" s="64">
        <f>'Actual Detail'!L51</f>
        <v>0</v>
      </c>
      <c r="M14" s="64">
        <f>'Actual Detail'!M51</f>
        <v>0</v>
      </c>
      <c r="N14" s="62">
        <f t="shared" si="4"/>
        <v>0</v>
      </c>
      <c r="O14" s="63">
        <v>4000</v>
      </c>
      <c r="P14" s="62">
        <f t="shared" si="5"/>
        <v>4000</v>
      </c>
    </row>
    <row r="15" spans="1:16" s="1" customFormat="1" x14ac:dyDescent="0.45">
      <c r="A15" s="62" t="s">
        <v>56</v>
      </c>
      <c r="B15" s="39">
        <f>'Actual Detail'!B58</f>
        <v>0</v>
      </c>
      <c r="C15" s="39">
        <f>'Actual Detail'!C58</f>
        <v>0</v>
      </c>
      <c r="D15" s="39">
        <f>'Actual Detail'!D58</f>
        <v>0</v>
      </c>
      <c r="E15" s="39">
        <f>'Actual Detail'!E58</f>
        <v>0</v>
      </c>
      <c r="F15" s="39">
        <f>'Actual Detail'!F58</f>
        <v>0</v>
      </c>
      <c r="G15" s="39">
        <f>'Actual Detail'!G58</f>
        <v>0</v>
      </c>
      <c r="H15" s="39">
        <f>'Actual Detail'!H58</f>
        <v>0</v>
      </c>
      <c r="I15" s="39">
        <f>'Actual Detail'!I58</f>
        <v>0</v>
      </c>
      <c r="J15" s="39">
        <f>'Actual Detail'!J58</f>
        <v>0</v>
      </c>
      <c r="K15" s="68">
        <f>'Actual Detail'!K58</f>
        <v>0</v>
      </c>
      <c r="L15" s="68">
        <f>'Actual Detail'!L58</f>
        <v>0</v>
      </c>
      <c r="M15" s="68">
        <f>'Actual Detail'!M58</f>
        <v>0</v>
      </c>
      <c r="N15" s="68">
        <f t="shared" si="4"/>
        <v>0</v>
      </c>
      <c r="O15" s="190">
        <v>3000</v>
      </c>
      <c r="P15" s="68">
        <f t="shared" si="5"/>
        <v>3000</v>
      </c>
    </row>
    <row r="16" spans="1:16" s="1" customFormat="1" x14ac:dyDescent="0.45">
      <c r="A16" s="70"/>
      <c r="B16" s="40">
        <f>SUM(B12:B15)</f>
        <v>0</v>
      </c>
      <c r="C16" s="40">
        <f t="shared" ref="C16:M16" si="6">SUM(C12:C15)</f>
        <v>0</v>
      </c>
      <c r="D16" s="40">
        <f t="shared" si="6"/>
        <v>0</v>
      </c>
      <c r="E16" s="40">
        <f t="shared" si="6"/>
        <v>0</v>
      </c>
      <c r="F16" s="40">
        <f t="shared" si="6"/>
        <v>0</v>
      </c>
      <c r="G16" s="40">
        <f t="shared" si="6"/>
        <v>0</v>
      </c>
      <c r="H16" s="40">
        <f t="shared" si="6"/>
        <v>0</v>
      </c>
      <c r="I16" s="40">
        <f t="shared" si="6"/>
        <v>0</v>
      </c>
      <c r="J16" s="4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>SUM(B16:M16)</f>
        <v>0</v>
      </c>
      <c r="O16" s="71">
        <f>SUM(O12:O15)</f>
        <v>20610</v>
      </c>
      <c r="P16" s="70">
        <f>SUM(P12:P15)</f>
        <v>20610</v>
      </c>
    </row>
    <row r="17" spans="1:16" s="1" customFormat="1" hidden="1" x14ac:dyDescent="0.45">
      <c r="A17" s="3"/>
    </row>
    <row r="18" spans="1:16" s="1" customFormat="1" hidden="1" x14ac:dyDescent="0.45">
      <c r="A18" s="22" t="s">
        <v>62</v>
      </c>
      <c r="B18" s="112" t="s">
        <v>48</v>
      </c>
      <c r="C18" s="112" t="s">
        <v>49</v>
      </c>
      <c r="D18" s="112" t="s">
        <v>3</v>
      </c>
      <c r="E18" s="112" t="s">
        <v>50</v>
      </c>
      <c r="F18" s="112" t="s">
        <v>5</v>
      </c>
      <c r="G18" s="20" t="s">
        <v>6</v>
      </c>
      <c r="H18" s="20" t="s">
        <v>12</v>
      </c>
      <c r="I18" s="20" t="s">
        <v>8</v>
      </c>
      <c r="J18" s="20" t="s">
        <v>13</v>
      </c>
      <c r="K18" s="20" t="s">
        <v>14</v>
      </c>
      <c r="L18" s="20" t="s">
        <v>11</v>
      </c>
      <c r="M18" s="20" t="s">
        <v>2</v>
      </c>
      <c r="N18" s="20" t="s">
        <v>77</v>
      </c>
      <c r="O18" s="20" t="s">
        <v>75</v>
      </c>
      <c r="P18" s="20" t="s">
        <v>107</v>
      </c>
    </row>
    <row r="19" spans="1:16" s="1" customFormat="1" hidden="1" x14ac:dyDescent="0.45">
      <c r="A19" s="130" t="s">
        <v>69</v>
      </c>
      <c r="B19" s="131" t="str">
        <f>'[1]2021-22 Projected Detail '!B36</f>
        <v xml:space="preserve">July </v>
      </c>
      <c r="C19" s="131" t="str">
        <f>'[1]2021-22 Projected Detail '!C36</f>
        <v xml:space="preserve">August </v>
      </c>
      <c r="D19" s="131">
        <v>0</v>
      </c>
      <c r="E19" s="131" t="str">
        <f>'[1]2021-22 Projected Detail '!E36</f>
        <v xml:space="preserve">October </v>
      </c>
      <c r="F19" s="131" t="str">
        <f>'[1]2021-22 Projected Detail '!F36</f>
        <v>November</v>
      </c>
      <c r="G19" s="132" t="str">
        <f>'[1]2021-22 Projected Detail '!G36</f>
        <v>December</v>
      </c>
      <c r="H19" s="132" t="str">
        <f>'[1]2021-22 Projected Detail '!H36</f>
        <v>January</v>
      </c>
      <c r="I19" s="132" t="str">
        <f>'[1]2021-22 Projected Detail '!I36</f>
        <v>February</v>
      </c>
      <c r="J19" s="132" t="str">
        <f>'[1]2021-22 Projected Detail '!J36</f>
        <v>March</v>
      </c>
      <c r="K19" s="132">
        <v>0</v>
      </c>
      <c r="L19" s="132">
        <v>0</v>
      </c>
      <c r="M19" s="132">
        <v>0</v>
      </c>
      <c r="N19" s="132">
        <f>SUM(B19:M19)</f>
        <v>0</v>
      </c>
      <c r="O19" s="188"/>
      <c r="P19" s="20"/>
    </row>
    <row r="20" spans="1:16" s="1" customFormat="1" hidden="1" x14ac:dyDescent="0.45">
      <c r="A20" s="130" t="s">
        <v>70</v>
      </c>
      <c r="B20" s="131">
        <f>'[1]2021-22 Projected Detail '!B37</f>
        <v>175</v>
      </c>
      <c r="C20" s="131">
        <f>'[1]2021-22 Projected Detail '!C37</f>
        <v>175</v>
      </c>
      <c r="D20" s="131">
        <f>'[1]2021-22 Projected Detail '!D37</f>
        <v>175</v>
      </c>
      <c r="E20" s="131">
        <f>'[1]2021-22 Projected Detail '!E37</f>
        <v>175</v>
      </c>
      <c r="F20" s="131">
        <f>'[1]2021-22 Projected Detail '!F37</f>
        <v>175</v>
      </c>
      <c r="G20" s="132">
        <f>'[1]2021-22 Projected Detail '!G37</f>
        <v>175</v>
      </c>
      <c r="H20" s="132">
        <f>'[1]2021-22 Projected Detail '!H37</f>
        <v>175</v>
      </c>
      <c r="I20" s="132">
        <f>'[1]2021-22 Projected Detail '!I37</f>
        <v>175</v>
      </c>
      <c r="J20" s="132">
        <f>'[1]2021-22 Projected Detail '!J37</f>
        <v>175</v>
      </c>
      <c r="K20" s="132">
        <v>0</v>
      </c>
      <c r="L20" s="132">
        <v>0</v>
      </c>
      <c r="M20" s="132">
        <v>0</v>
      </c>
      <c r="N20" s="132">
        <f t="shared" ref="N20:N22" si="7">SUM(B20:M20)</f>
        <v>1575</v>
      </c>
      <c r="O20" s="188"/>
      <c r="P20" s="20"/>
    </row>
    <row r="21" spans="1:16" s="1" customFormat="1" hidden="1" x14ac:dyDescent="0.45">
      <c r="A21" s="130" t="s">
        <v>71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f t="shared" si="7"/>
        <v>0</v>
      </c>
      <c r="O21" s="188"/>
      <c r="P21" s="20"/>
    </row>
    <row r="22" spans="1:16" s="1" customFormat="1" hidden="1" x14ac:dyDescent="0.45">
      <c r="A22" s="130" t="s">
        <v>68</v>
      </c>
      <c r="B22" s="133">
        <f>'[1]2021-22 Projected Detail '!B39</f>
        <v>0</v>
      </c>
      <c r="C22" s="133">
        <f>'[1]2021-22 Projected Detail '!C39</f>
        <v>0</v>
      </c>
      <c r="D22" s="133">
        <f>'[1]2021-22 Projected Detail '!D39</f>
        <v>0</v>
      </c>
      <c r="E22" s="133">
        <f>'[1]2021-22 Projected Detail '!E39</f>
        <v>0</v>
      </c>
      <c r="F22" s="133">
        <f>'[1]2021-22 Projected Detail '!F39</f>
        <v>0</v>
      </c>
      <c r="G22" s="134">
        <f>'[1]2021-22 Projected Detail '!G39</f>
        <v>0</v>
      </c>
      <c r="H22" s="134">
        <f>'[1]2021-22 Projected Detail '!H39</f>
        <v>0</v>
      </c>
      <c r="I22" s="134">
        <f>'[1]2021-22 Projected Detail '!I39</f>
        <v>0</v>
      </c>
      <c r="J22" s="134">
        <f>'[1]2021-22 Projected Detail '!J39</f>
        <v>0</v>
      </c>
      <c r="K22" s="23" t="str">
        <f>'[1]2021-22 Projected Detail '!K40</f>
        <v>April</v>
      </c>
      <c r="L22" s="23" t="str">
        <f>'[1]2021-22 Projected Detail '!L40</f>
        <v>May</v>
      </c>
      <c r="M22" s="23" t="str">
        <f>'[1]2021-22 Projected Detail '!M40</f>
        <v>June</v>
      </c>
      <c r="N22" s="134">
        <f t="shared" si="7"/>
        <v>0</v>
      </c>
      <c r="O22" s="187"/>
      <c r="P22" s="23"/>
    </row>
    <row r="23" spans="1:16" s="1" customFormat="1" hidden="1" x14ac:dyDescent="0.45">
      <c r="A23" s="22"/>
      <c r="B23" s="114">
        <f>SUM(B19:B22)</f>
        <v>175</v>
      </c>
      <c r="C23" s="114">
        <f t="shared" ref="C23:J23" si="8">SUM(C19:C22)</f>
        <v>175</v>
      </c>
      <c r="D23" s="114">
        <f t="shared" si="8"/>
        <v>175</v>
      </c>
      <c r="E23" s="114">
        <f t="shared" si="8"/>
        <v>175</v>
      </c>
      <c r="F23" s="114">
        <f t="shared" si="8"/>
        <v>175</v>
      </c>
      <c r="G23" s="22">
        <f t="shared" si="8"/>
        <v>175</v>
      </c>
      <c r="H23" s="22">
        <f t="shared" si="8"/>
        <v>175</v>
      </c>
      <c r="I23" s="22">
        <f t="shared" si="8"/>
        <v>175</v>
      </c>
      <c r="J23" s="22">
        <f t="shared" si="8"/>
        <v>175</v>
      </c>
      <c r="K23" s="22">
        <f t="shared" ref="K23:M23" si="9">SUM(K22)</f>
        <v>0</v>
      </c>
      <c r="L23" s="22">
        <f t="shared" si="9"/>
        <v>0</v>
      </c>
      <c r="M23" s="22">
        <f t="shared" si="9"/>
        <v>0</v>
      </c>
      <c r="N23" s="22">
        <f>SUM(B23:M23)</f>
        <v>1575</v>
      </c>
      <c r="O23" s="189">
        <f>SUM(O19:O22)</f>
        <v>0</v>
      </c>
      <c r="P23" s="22">
        <f>SUM(P22)</f>
        <v>0</v>
      </c>
    </row>
    <row r="24" spans="1:16" s="1" customFormat="1" x14ac:dyDescent="0.45">
      <c r="A24" s="3"/>
    </row>
    <row r="25" spans="1:16" s="1" customFormat="1" x14ac:dyDescent="0.45">
      <c r="A25" s="14" t="s">
        <v>51</v>
      </c>
      <c r="B25" s="57" t="s">
        <v>0</v>
      </c>
      <c r="C25" s="57" t="s">
        <v>1</v>
      </c>
      <c r="D25" s="57" t="s">
        <v>3</v>
      </c>
      <c r="E25" s="57" t="s">
        <v>4</v>
      </c>
      <c r="F25" s="57" t="s">
        <v>5</v>
      </c>
      <c r="G25" s="57" t="s">
        <v>6</v>
      </c>
      <c r="H25" s="57" t="s">
        <v>7</v>
      </c>
      <c r="I25" s="57" t="s">
        <v>8</v>
      </c>
      <c r="J25" s="57" t="s">
        <v>9</v>
      </c>
      <c r="K25" s="135" t="s">
        <v>10</v>
      </c>
      <c r="L25" s="135" t="s">
        <v>11</v>
      </c>
      <c r="M25" s="135" t="s">
        <v>2</v>
      </c>
      <c r="N25" s="19" t="s">
        <v>77</v>
      </c>
      <c r="O25" s="19" t="s">
        <v>75</v>
      </c>
      <c r="P25" s="19" t="s">
        <v>103</v>
      </c>
    </row>
    <row r="26" spans="1:16" s="1" customFormat="1" x14ac:dyDescent="0.45">
      <c r="A26" s="14"/>
      <c r="B26" s="58">
        <f>'Actual Detail'!B73</f>
        <v>0</v>
      </c>
      <c r="C26" s="58">
        <f>'Actual Detail'!C73</f>
        <v>0</v>
      </c>
      <c r="D26" s="58">
        <f>'Actual Detail'!D73</f>
        <v>0</v>
      </c>
      <c r="E26" s="58">
        <f>'Actual Detail'!E73</f>
        <v>0</v>
      </c>
      <c r="F26" s="58">
        <f>'Actual Detail'!F73</f>
        <v>0</v>
      </c>
      <c r="G26" s="58">
        <f>'Actual Detail'!G73</f>
        <v>0</v>
      </c>
      <c r="H26" s="58">
        <f>'Actual Detail'!H73</f>
        <v>0</v>
      </c>
      <c r="I26" s="58">
        <f>'Actual Detail'!I73</f>
        <v>0</v>
      </c>
      <c r="J26" s="58">
        <f>'Actual Detail'!J73</f>
        <v>0</v>
      </c>
      <c r="K26" s="13">
        <f>'Actual Detail'!K73</f>
        <v>0</v>
      </c>
      <c r="L26" s="13">
        <f>'Actual Detail'!L74</f>
        <v>0</v>
      </c>
      <c r="M26" s="13">
        <f>'Actual Detail'!M73</f>
        <v>0</v>
      </c>
      <c r="N26" s="13">
        <f>SUM(B26:M26)</f>
        <v>0</v>
      </c>
      <c r="O26" s="191">
        <v>2000</v>
      </c>
      <c r="P26" s="13">
        <f>O26-N26</f>
        <v>2000</v>
      </c>
    </row>
    <row r="27" spans="1:16" s="1" customFormat="1" x14ac:dyDescent="0.45">
      <c r="A27" s="14"/>
      <c r="B27" s="59">
        <f>SUM(B26)</f>
        <v>0</v>
      </c>
      <c r="C27" s="59">
        <f t="shared" ref="C27:M27" si="10">SUM(C26)</f>
        <v>0</v>
      </c>
      <c r="D27" s="59">
        <f t="shared" si="10"/>
        <v>0</v>
      </c>
      <c r="E27" s="59">
        <f t="shared" si="10"/>
        <v>0</v>
      </c>
      <c r="F27" s="59">
        <f t="shared" si="10"/>
        <v>0</v>
      </c>
      <c r="G27" s="59">
        <f t="shared" si="10"/>
        <v>0</v>
      </c>
      <c r="H27" s="59">
        <f t="shared" si="10"/>
        <v>0</v>
      </c>
      <c r="I27" s="59">
        <f t="shared" si="10"/>
        <v>0</v>
      </c>
      <c r="J27" s="59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ref="N27" si="11">SUM(N26)</f>
        <v>0</v>
      </c>
      <c r="O27" s="27">
        <f>SUM(O26)</f>
        <v>2000</v>
      </c>
      <c r="P27" s="14">
        <f>SUM(P26)</f>
        <v>2000</v>
      </c>
    </row>
    <row r="28" spans="1:16" s="1" customFormat="1" ht="14.65" thickBot="1" x14ac:dyDescent="0.5">
      <c r="A28" s="98" t="s">
        <v>108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s="1" customFormat="1" ht="14.65" thickTop="1" x14ac:dyDescent="0.45">
      <c r="A29" s="3"/>
    </row>
    <row r="30" spans="1:16" s="1" customFormat="1" x14ac:dyDescent="0.45">
      <c r="A30" s="85"/>
      <c r="B30" s="102" t="s">
        <v>0</v>
      </c>
      <c r="C30" s="102" t="s">
        <v>1</v>
      </c>
      <c r="D30" s="102" t="s">
        <v>3</v>
      </c>
      <c r="E30" s="102" t="s">
        <v>4</v>
      </c>
      <c r="F30" s="102" t="s">
        <v>5</v>
      </c>
      <c r="G30" s="102" t="s">
        <v>6</v>
      </c>
      <c r="H30" s="102" t="s">
        <v>7</v>
      </c>
      <c r="I30" s="102" t="s">
        <v>8</v>
      </c>
      <c r="J30" s="102" t="s">
        <v>9</v>
      </c>
      <c r="K30" s="136" t="s">
        <v>10</v>
      </c>
      <c r="L30" s="136" t="s">
        <v>11</v>
      </c>
      <c r="M30" s="136" t="s">
        <v>2</v>
      </c>
      <c r="N30" s="86" t="s">
        <v>76</v>
      </c>
      <c r="O30" s="86" t="s">
        <v>75</v>
      </c>
      <c r="P30" s="86" t="s">
        <v>25</v>
      </c>
    </row>
    <row r="31" spans="1:16" s="1" customFormat="1" x14ac:dyDescent="0.45">
      <c r="A31" s="85" t="s">
        <v>45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97"/>
      <c r="L31" s="97"/>
      <c r="M31" s="97"/>
      <c r="N31" s="85"/>
      <c r="O31" s="87">
        <v>10000</v>
      </c>
      <c r="P31" s="85"/>
    </row>
    <row r="32" spans="1:16" s="1" customFormat="1" x14ac:dyDescent="0.45">
      <c r="A32" s="85" t="s">
        <v>15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37"/>
      <c r="L32" s="137"/>
      <c r="M32" s="137"/>
      <c r="N32" s="88"/>
      <c r="O32" s="89">
        <v>32000</v>
      </c>
      <c r="P32" s="88"/>
    </row>
    <row r="33" spans="1:16" x14ac:dyDescent="0.45">
      <c r="A33" s="90" t="s">
        <v>46</v>
      </c>
      <c r="B33" s="103">
        <f t="shared" ref="B33:M33" si="12">B9+B16+B27+B31</f>
        <v>0</v>
      </c>
      <c r="C33" s="103">
        <f t="shared" si="12"/>
        <v>55.35</v>
      </c>
      <c r="D33" s="103">
        <f t="shared" si="12"/>
        <v>0</v>
      </c>
      <c r="E33" s="103">
        <f t="shared" si="12"/>
        <v>0</v>
      </c>
      <c r="F33" s="103">
        <f t="shared" si="12"/>
        <v>0</v>
      </c>
      <c r="G33" s="103">
        <f t="shared" si="12"/>
        <v>0</v>
      </c>
      <c r="H33" s="103">
        <f t="shared" si="12"/>
        <v>0</v>
      </c>
      <c r="I33" s="103">
        <f t="shared" si="12"/>
        <v>0</v>
      </c>
      <c r="J33" s="103">
        <f t="shared" si="12"/>
        <v>0</v>
      </c>
      <c r="K33" s="97">
        <f t="shared" si="12"/>
        <v>0</v>
      </c>
      <c r="L33" s="97">
        <f t="shared" si="12"/>
        <v>0</v>
      </c>
      <c r="M33" s="97">
        <f t="shared" si="12"/>
        <v>0</v>
      </c>
      <c r="N33" s="85">
        <f>N9+N16+N23+N27</f>
        <v>1630.35</v>
      </c>
      <c r="O33" s="91">
        <f>SUM(O31:O32)</f>
        <v>42000</v>
      </c>
      <c r="P33" s="85">
        <f>P9+P16+P23+P27</f>
        <v>41944.65</v>
      </c>
    </row>
    <row r="34" spans="1:16" x14ac:dyDescent="0.45">
      <c r="O34" s="1"/>
    </row>
    <row r="35" spans="1:16" x14ac:dyDescent="0.45">
      <c r="A35" s="92"/>
      <c r="B35" s="102" t="s">
        <v>0</v>
      </c>
      <c r="C35" s="102" t="s">
        <v>1</v>
      </c>
      <c r="D35" s="102" t="s">
        <v>3</v>
      </c>
      <c r="E35" s="102" t="s">
        <v>4</v>
      </c>
      <c r="F35" s="102" t="s">
        <v>5</v>
      </c>
      <c r="G35" s="102" t="s">
        <v>6</v>
      </c>
      <c r="H35" s="102" t="s">
        <v>7</v>
      </c>
      <c r="I35" s="102" t="s">
        <v>8</v>
      </c>
      <c r="J35" s="102" t="s">
        <v>9</v>
      </c>
      <c r="K35" s="136" t="s">
        <v>10</v>
      </c>
      <c r="L35" s="136" t="s">
        <v>11</v>
      </c>
      <c r="M35" s="136" t="s">
        <v>2</v>
      </c>
      <c r="N35" s="93"/>
      <c r="O35" s="93"/>
      <c r="P35" s="93"/>
    </row>
    <row r="36" spans="1:16" x14ac:dyDescent="0.45">
      <c r="A36" s="92" t="s">
        <v>43</v>
      </c>
      <c r="B36" s="105"/>
      <c r="C36" s="105"/>
      <c r="D36" s="105">
        <v>1500</v>
      </c>
      <c r="E36" s="105"/>
      <c r="F36" s="105"/>
      <c r="G36" s="105"/>
      <c r="H36" s="105"/>
      <c r="I36" s="105"/>
      <c r="J36" s="105"/>
      <c r="K36" s="94"/>
      <c r="L36" s="94"/>
      <c r="M36" s="94"/>
      <c r="N36" s="94">
        <f>SUM(B36:M36)</f>
        <v>1500</v>
      </c>
      <c r="O36" s="95"/>
      <c r="P36" s="95"/>
    </row>
    <row r="37" spans="1:16" x14ac:dyDescent="0.45">
      <c r="A37" s="92" t="s">
        <v>16</v>
      </c>
      <c r="B37" s="105"/>
      <c r="C37" s="105"/>
      <c r="D37" s="105">
        <v>1200</v>
      </c>
      <c r="E37" s="105"/>
      <c r="F37" s="105"/>
      <c r="G37" s="105"/>
      <c r="H37" s="105"/>
      <c r="I37" s="105">
        <v>2000</v>
      </c>
      <c r="J37" s="105"/>
      <c r="K37" s="94"/>
      <c r="L37" s="94"/>
      <c r="M37" s="94"/>
      <c r="N37" s="94">
        <f t="shared" ref="N37:N41" si="13">SUM(B37:M37)</f>
        <v>3200</v>
      </c>
      <c r="O37" s="95"/>
      <c r="P37" s="95"/>
    </row>
    <row r="38" spans="1:16" x14ac:dyDescent="0.45">
      <c r="A38" s="92" t="s">
        <v>17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94"/>
      <c r="L38" s="94"/>
      <c r="M38" s="94"/>
      <c r="N38" s="94">
        <f t="shared" si="13"/>
        <v>0</v>
      </c>
      <c r="O38" s="95"/>
      <c r="P38" s="95"/>
    </row>
    <row r="39" spans="1:16" x14ac:dyDescent="0.45">
      <c r="A39" s="92" t="s">
        <v>37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94"/>
      <c r="L39" s="94"/>
      <c r="M39" s="94"/>
      <c r="N39" s="94">
        <f t="shared" si="13"/>
        <v>0</v>
      </c>
      <c r="O39" s="95"/>
      <c r="P39" s="95"/>
    </row>
    <row r="40" spans="1:16" x14ac:dyDescent="0.45">
      <c r="A40" s="92" t="s">
        <v>38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94"/>
      <c r="L40" s="94"/>
      <c r="M40" s="94"/>
      <c r="N40" s="94">
        <f t="shared" si="13"/>
        <v>0</v>
      </c>
      <c r="O40" s="95"/>
      <c r="P40" s="95"/>
    </row>
    <row r="41" spans="1:16" x14ac:dyDescent="0.45">
      <c r="A41" s="92" t="s">
        <v>41</v>
      </c>
      <c r="B41" s="106"/>
      <c r="C41" s="106"/>
      <c r="D41" s="106"/>
      <c r="E41" s="106"/>
      <c r="F41" s="106"/>
      <c r="G41" s="106">
        <v>3000</v>
      </c>
      <c r="H41" s="106"/>
      <c r="I41" s="106"/>
      <c r="J41" s="115"/>
      <c r="K41" s="96"/>
      <c r="L41" s="96"/>
      <c r="M41" s="96"/>
      <c r="N41" s="96">
        <f t="shared" si="13"/>
        <v>3000</v>
      </c>
      <c r="O41" s="95"/>
      <c r="P41" s="95"/>
    </row>
    <row r="42" spans="1:16" x14ac:dyDescent="0.45">
      <c r="A42" s="92"/>
      <c r="B42" s="103">
        <f>SUM(B36:B41)</f>
        <v>0</v>
      </c>
      <c r="C42" s="103">
        <f t="shared" ref="C42:M42" si="14">SUM(C36:C41)</f>
        <v>0</v>
      </c>
      <c r="D42" s="103">
        <f t="shared" si="14"/>
        <v>2700</v>
      </c>
      <c r="E42" s="103">
        <f t="shared" si="14"/>
        <v>0</v>
      </c>
      <c r="F42" s="103">
        <f t="shared" si="14"/>
        <v>0</v>
      </c>
      <c r="G42" s="103">
        <f t="shared" si="14"/>
        <v>3000</v>
      </c>
      <c r="H42" s="103">
        <f t="shared" si="14"/>
        <v>0</v>
      </c>
      <c r="I42" s="103">
        <f t="shared" si="14"/>
        <v>2000</v>
      </c>
      <c r="J42" s="103">
        <f t="shared" si="14"/>
        <v>0</v>
      </c>
      <c r="K42" s="97">
        <f t="shared" si="14"/>
        <v>0</v>
      </c>
      <c r="L42" s="97">
        <f t="shared" si="14"/>
        <v>0</v>
      </c>
      <c r="M42" s="97">
        <f t="shared" si="14"/>
        <v>0</v>
      </c>
      <c r="N42" s="97">
        <f>SUM(N36:N41)</f>
        <v>7700</v>
      </c>
      <c r="O42" s="95"/>
      <c r="P42" s="95"/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7646-42EE-4C64-BEA5-D0217C807B4B}">
  <sheetPr>
    <pageSetUpPr fitToPage="1"/>
  </sheetPr>
  <dimension ref="A1:AK85"/>
  <sheetViews>
    <sheetView topLeftCell="A43" zoomScaleNormal="100" workbookViewId="0">
      <selection activeCell="E71" sqref="E71"/>
    </sheetView>
  </sheetViews>
  <sheetFormatPr defaultRowHeight="14.25" x14ac:dyDescent="0.45"/>
  <cols>
    <col min="1" max="1" width="37.59765625" bestFit="1" customWidth="1"/>
    <col min="2" max="13" width="11.6640625" bestFit="1" customWidth="1"/>
    <col min="14" max="14" width="12.19921875" bestFit="1" customWidth="1"/>
  </cols>
  <sheetData>
    <row r="1" spans="1:37" s="11" customFormat="1" ht="30.75" x14ac:dyDescent="0.9">
      <c r="A1" s="44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37" s="17" customFormat="1" x14ac:dyDescent="0.45">
      <c r="A2" s="138"/>
      <c r="B2" s="126" t="s">
        <v>0</v>
      </c>
      <c r="C2" s="126" t="s">
        <v>1</v>
      </c>
      <c r="D2" s="126" t="s">
        <v>3</v>
      </c>
      <c r="E2" s="126" t="s">
        <v>4</v>
      </c>
      <c r="F2" s="126" t="s">
        <v>5</v>
      </c>
      <c r="G2" s="126" t="s">
        <v>6</v>
      </c>
      <c r="H2" s="126" t="s">
        <v>12</v>
      </c>
      <c r="I2" s="126" t="s">
        <v>8</v>
      </c>
      <c r="J2" s="126" t="s">
        <v>13</v>
      </c>
      <c r="K2" s="126" t="s">
        <v>14</v>
      </c>
      <c r="L2" s="126" t="s">
        <v>11</v>
      </c>
      <c r="M2" s="126" t="s">
        <v>2</v>
      </c>
      <c r="N2" s="126" t="s">
        <v>65</v>
      </c>
    </row>
    <row r="3" spans="1:37" s="17" customFormat="1" x14ac:dyDescent="0.45">
      <c r="A3" s="139" t="s">
        <v>84</v>
      </c>
      <c r="B3" s="127">
        <v>0</v>
      </c>
      <c r="C3" s="127">
        <v>0</v>
      </c>
      <c r="D3" s="127">
        <v>0</v>
      </c>
      <c r="E3" s="127">
        <v>0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27">
        <v>0</v>
      </c>
      <c r="M3" s="127">
        <v>0</v>
      </c>
      <c r="N3" s="127">
        <f>SUM(B3:M3)</f>
        <v>0</v>
      </c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37" s="6" customFormat="1" x14ac:dyDescent="0.45">
      <c r="A4" s="140" t="s">
        <v>85</v>
      </c>
      <c r="B4" s="129">
        <v>0</v>
      </c>
      <c r="C4" s="129">
        <v>55.35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0</v>
      </c>
      <c r="N4" s="141">
        <f>SUM(B4:M4)</f>
        <v>55.35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37" s="7" customFormat="1" ht="18" x14ac:dyDescent="0.55000000000000004">
      <c r="A5" s="142" t="s">
        <v>40</v>
      </c>
      <c r="B5" s="143">
        <f t="shared" ref="B5:L5" si="0">SUM(B3:B4)</f>
        <v>0</v>
      </c>
      <c r="C5" s="143">
        <f t="shared" si="0"/>
        <v>55.35</v>
      </c>
      <c r="D5" s="143">
        <f t="shared" si="0"/>
        <v>0</v>
      </c>
      <c r="E5" s="143">
        <f t="shared" si="0"/>
        <v>0</v>
      </c>
      <c r="F5" s="143">
        <f t="shared" si="0"/>
        <v>0</v>
      </c>
      <c r="G5" s="143">
        <f t="shared" si="0"/>
        <v>0</v>
      </c>
      <c r="H5" s="143">
        <f t="shared" si="0"/>
        <v>0</v>
      </c>
      <c r="I5" s="143">
        <f t="shared" si="0"/>
        <v>0</v>
      </c>
      <c r="J5" s="143">
        <f t="shared" si="0"/>
        <v>0</v>
      </c>
      <c r="K5" s="143">
        <f t="shared" si="0"/>
        <v>0</v>
      </c>
      <c r="L5" s="143">
        <f t="shared" si="0"/>
        <v>0</v>
      </c>
      <c r="M5" s="143">
        <f>SUM(M3:M4)</f>
        <v>0</v>
      </c>
      <c r="N5" s="76">
        <f>SUM(B5:M5)</f>
        <v>55.35</v>
      </c>
      <c r="O5" s="17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37" s="6" customFormat="1" x14ac:dyDescent="0.45"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7" s="16" customFormat="1" x14ac:dyDescent="0.45">
      <c r="A7" s="144"/>
      <c r="B7" s="126" t="s">
        <v>0</v>
      </c>
      <c r="C7" s="126" t="s">
        <v>1</v>
      </c>
      <c r="D7" s="126" t="s">
        <v>3</v>
      </c>
      <c r="E7" s="126" t="s">
        <v>4</v>
      </c>
      <c r="F7" s="126" t="s">
        <v>5</v>
      </c>
      <c r="G7" s="126" t="s">
        <v>6</v>
      </c>
      <c r="H7" s="126" t="s">
        <v>12</v>
      </c>
      <c r="I7" s="126" t="s">
        <v>8</v>
      </c>
      <c r="J7" s="126" t="s">
        <v>13</v>
      </c>
      <c r="K7" s="126" t="s">
        <v>14</v>
      </c>
      <c r="L7" s="126" t="s">
        <v>11</v>
      </c>
      <c r="M7" s="126" t="s">
        <v>2</v>
      </c>
      <c r="N7" s="126" t="s">
        <v>65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x14ac:dyDescent="0.45">
      <c r="A8" s="127" t="s">
        <v>53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41">
        <f>SUM(B8:M8)</f>
        <v>0</v>
      </c>
    </row>
    <row r="9" spans="1:37" s="8" customFormat="1" ht="18" x14ac:dyDescent="0.55000000000000004">
      <c r="A9" s="142" t="s">
        <v>53</v>
      </c>
      <c r="B9" s="82">
        <f>SUM(B8)</f>
        <v>0</v>
      </c>
      <c r="C9" s="82">
        <f>SUM(C8)</f>
        <v>0</v>
      </c>
      <c r="D9" s="82">
        <f>SUM(D8)</f>
        <v>0</v>
      </c>
      <c r="E9" s="82">
        <f t="shared" ref="E9:M9" si="1">SUM(E8)</f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  <c r="N9" s="76">
        <f>SUM(B9:M9)</f>
        <v>0</v>
      </c>
    </row>
    <row r="10" spans="1:37" s="8" customFormat="1" x14ac:dyDescent="0.45"/>
    <row r="11" spans="1:37" s="17" customFormat="1" x14ac:dyDescent="0.45">
      <c r="A11" s="138"/>
      <c r="B11" s="126" t="s">
        <v>0</v>
      </c>
      <c r="C11" s="126" t="s">
        <v>1</v>
      </c>
      <c r="D11" s="126" t="s">
        <v>3</v>
      </c>
      <c r="E11" s="126" t="s">
        <v>4</v>
      </c>
      <c r="F11" s="126" t="s">
        <v>5</v>
      </c>
      <c r="G11" s="126" t="s">
        <v>6</v>
      </c>
      <c r="H11" s="126" t="s">
        <v>12</v>
      </c>
      <c r="I11" s="126" t="s">
        <v>8</v>
      </c>
      <c r="J11" s="126" t="s">
        <v>13</v>
      </c>
      <c r="K11" s="126" t="s">
        <v>14</v>
      </c>
      <c r="L11" s="126" t="s">
        <v>11</v>
      </c>
      <c r="M11" s="126" t="s">
        <v>2</v>
      </c>
      <c r="N11" s="126" t="s">
        <v>65</v>
      </c>
    </row>
    <row r="12" spans="1:37" s="17" customFormat="1" x14ac:dyDescent="0.45">
      <c r="A12" s="139" t="s">
        <v>28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1">
        <v>0</v>
      </c>
    </row>
    <row r="13" spans="1:37" s="6" customFormat="1" ht="18" x14ac:dyDescent="0.55000000000000004">
      <c r="A13" s="142" t="s">
        <v>86</v>
      </c>
      <c r="B13" s="82">
        <f>SUM(B12)</f>
        <v>0</v>
      </c>
      <c r="C13" s="82">
        <f t="shared" ref="C13:M13" si="2">SUM(C12)</f>
        <v>0</v>
      </c>
      <c r="D13" s="82">
        <f t="shared" si="2"/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0</v>
      </c>
      <c r="K13" s="82">
        <f t="shared" si="2"/>
        <v>0</v>
      </c>
      <c r="L13" s="82">
        <f t="shared" si="2"/>
        <v>0</v>
      </c>
      <c r="M13" s="82">
        <f t="shared" si="2"/>
        <v>0</v>
      </c>
      <c r="N13" s="76">
        <f>SUM(B13:M13)</f>
        <v>0</v>
      </c>
    </row>
    <row r="14" spans="1:37" s="6" customFormat="1" x14ac:dyDescent="0.45"/>
    <row r="15" spans="1:37" s="6" customFormat="1" x14ac:dyDescent="0.45">
      <c r="A15" s="140"/>
      <c r="B15" s="126" t="s">
        <v>0</v>
      </c>
      <c r="C15" s="126" t="s">
        <v>1</v>
      </c>
      <c r="D15" s="126" t="s">
        <v>3</v>
      </c>
      <c r="E15" s="126" t="s">
        <v>4</v>
      </c>
      <c r="F15" s="126" t="s">
        <v>5</v>
      </c>
      <c r="G15" s="126" t="s">
        <v>6</v>
      </c>
      <c r="H15" s="126" t="s">
        <v>12</v>
      </c>
      <c r="I15" s="126" t="s">
        <v>8</v>
      </c>
      <c r="J15" s="126" t="s">
        <v>13</v>
      </c>
      <c r="K15" s="126" t="s">
        <v>14</v>
      </c>
      <c r="L15" s="126" t="s">
        <v>11</v>
      </c>
      <c r="M15" s="126" t="s">
        <v>2</v>
      </c>
      <c r="N15" s="126" t="s">
        <v>65</v>
      </c>
    </row>
    <row r="16" spans="1:37" s="6" customFormat="1" x14ac:dyDescent="0.45">
      <c r="A16" s="140" t="s">
        <v>87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f t="shared" ref="N16:N21" si="3">SUM(B16:M16)</f>
        <v>0</v>
      </c>
    </row>
    <row r="17" spans="1:14" s="6" customFormat="1" x14ac:dyDescent="0.45">
      <c r="A17" s="140" t="s">
        <v>88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f t="shared" si="3"/>
        <v>0</v>
      </c>
    </row>
    <row r="18" spans="1:14" s="6" customFormat="1" x14ac:dyDescent="0.45">
      <c r="A18" s="140" t="s">
        <v>89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44">
        <f t="shared" si="3"/>
        <v>0</v>
      </c>
    </row>
    <row r="19" spans="1:14" s="6" customFormat="1" x14ac:dyDescent="0.45">
      <c r="A19" s="140" t="s">
        <v>90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f t="shared" si="3"/>
        <v>0</v>
      </c>
    </row>
    <row r="20" spans="1:14" s="8" customFormat="1" x14ac:dyDescent="0.45">
      <c r="A20" s="127" t="s">
        <v>91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1">
        <f t="shared" si="3"/>
        <v>0</v>
      </c>
    </row>
    <row r="21" spans="1:14" s="6" customFormat="1" ht="18" x14ac:dyDescent="0.55000000000000004">
      <c r="A21" s="142" t="s">
        <v>92</v>
      </c>
      <c r="B21" s="82">
        <f>SUM(B16:B20)</f>
        <v>0</v>
      </c>
      <c r="C21" s="82">
        <f t="shared" ref="C21:M21" si="4">SUM(C16:C20)</f>
        <v>0</v>
      </c>
      <c r="D21" s="82">
        <f t="shared" si="4"/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0</v>
      </c>
      <c r="N21" s="76">
        <f t="shared" si="3"/>
        <v>0</v>
      </c>
    </row>
    <row r="22" spans="1:14" s="6" customFormat="1" x14ac:dyDescent="0.45"/>
    <row r="23" spans="1:14" s="17" customFormat="1" x14ac:dyDescent="0.45">
      <c r="A23" s="138"/>
      <c r="B23" s="126" t="s">
        <v>0</v>
      </c>
      <c r="C23" s="126" t="s">
        <v>1</v>
      </c>
      <c r="D23" s="126" t="s">
        <v>3</v>
      </c>
      <c r="E23" s="126" t="s">
        <v>4</v>
      </c>
      <c r="F23" s="126" t="s">
        <v>5</v>
      </c>
      <c r="G23" s="126" t="s">
        <v>6</v>
      </c>
      <c r="H23" s="126" t="s">
        <v>12</v>
      </c>
      <c r="I23" s="126" t="s">
        <v>8</v>
      </c>
      <c r="J23" s="126" t="s">
        <v>13</v>
      </c>
      <c r="K23" s="126" t="s">
        <v>14</v>
      </c>
      <c r="L23" s="126" t="s">
        <v>11</v>
      </c>
      <c r="M23" s="126" t="s">
        <v>2</v>
      </c>
      <c r="N23" s="126" t="s">
        <v>65</v>
      </c>
    </row>
    <row r="24" spans="1:14" s="6" customFormat="1" x14ac:dyDescent="0.45">
      <c r="A24" s="140"/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41">
        <f>SUM(B24:M24)</f>
        <v>0</v>
      </c>
    </row>
    <row r="25" spans="1:14" s="7" customFormat="1" ht="18" x14ac:dyDescent="0.55000000000000004">
      <c r="A25" s="142" t="s">
        <v>54</v>
      </c>
      <c r="B25" s="82">
        <f>SUM(B24)</f>
        <v>0</v>
      </c>
      <c r="C25" s="82">
        <f t="shared" ref="C25:M25" si="5">SUM(C24)</f>
        <v>0</v>
      </c>
      <c r="D25" s="82">
        <f t="shared" si="5"/>
        <v>0</v>
      </c>
      <c r="E25" s="82">
        <f t="shared" si="5"/>
        <v>0</v>
      </c>
      <c r="F25" s="82">
        <f t="shared" si="5"/>
        <v>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  <c r="K25" s="82">
        <f t="shared" si="5"/>
        <v>0</v>
      </c>
      <c r="L25" s="82">
        <f t="shared" si="5"/>
        <v>0</v>
      </c>
      <c r="M25" s="82">
        <f t="shared" si="5"/>
        <v>0</v>
      </c>
      <c r="N25" s="76">
        <f>SUM(B25:M25)</f>
        <v>0</v>
      </c>
    </row>
    <row r="26" spans="1:14" s="7" customFormat="1" x14ac:dyDescent="0.45"/>
    <row r="27" spans="1:14" s="17" customFormat="1" x14ac:dyDescent="0.45">
      <c r="A27" s="138"/>
      <c r="B27" s="126" t="s">
        <v>0</v>
      </c>
      <c r="C27" s="126" t="s">
        <v>1</v>
      </c>
      <c r="D27" s="126" t="s">
        <v>3</v>
      </c>
      <c r="E27" s="126" t="s">
        <v>4</v>
      </c>
      <c r="F27" s="126" t="s">
        <v>5</v>
      </c>
      <c r="G27" s="126" t="s">
        <v>6</v>
      </c>
      <c r="H27" s="126" t="s">
        <v>12</v>
      </c>
      <c r="I27" s="126" t="s">
        <v>8</v>
      </c>
      <c r="J27" s="126" t="s">
        <v>13</v>
      </c>
      <c r="K27" s="126" t="s">
        <v>14</v>
      </c>
      <c r="L27" s="126" t="s">
        <v>11</v>
      </c>
      <c r="M27" s="126" t="s">
        <v>2</v>
      </c>
      <c r="N27" s="126" t="s">
        <v>65</v>
      </c>
    </row>
    <row r="28" spans="1:14" s="6" customFormat="1" x14ac:dyDescent="0.45">
      <c r="A28" s="140"/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41">
        <f>SUM(B28:M28)</f>
        <v>0</v>
      </c>
    </row>
    <row r="29" spans="1:14" s="7" customFormat="1" ht="18" x14ac:dyDescent="0.55000000000000004">
      <c r="A29" s="142" t="s">
        <v>93</v>
      </c>
      <c r="B29" s="82">
        <f>SUM(B28)</f>
        <v>0</v>
      </c>
      <c r="C29" s="82">
        <f t="shared" ref="C29:M29" si="6">SUM(C28)</f>
        <v>0</v>
      </c>
      <c r="D29" s="82">
        <f t="shared" si="6"/>
        <v>0</v>
      </c>
      <c r="E29" s="82">
        <f t="shared" si="6"/>
        <v>0</v>
      </c>
      <c r="F29" s="82">
        <f t="shared" si="6"/>
        <v>0</v>
      </c>
      <c r="G29" s="82">
        <f t="shared" si="6"/>
        <v>0</v>
      </c>
      <c r="H29" s="82">
        <f t="shared" si="6"/>
        <v>0</v>
      </c>
      <c r="I29" s="82">
        <f t="shared" si="6"/>
        <v>0</v>
      </c>
      <c r="J29" s="82">
        <f t="shared" si="6"/>
        <v>0</v>
      </c>
      <c r="K29" s="82">
        <f t="shared" si="6"/>
        <v>0</v>
      </c>
      <c r="L29" s="82">
        <f t="shared" si="6"/>
        <v>0</v>
      </c>
      <c r="M29" s="82">
        <f t="shared" si="6"/>
        <v>0</v>
      </c>
      <c r="N29" s="76">
        <f>SUM(B29:M29)</f>
        <v>0</v>
      </c>
    </row>
    <row r="30" spans="1:14" s="7" customFormat="1" x14ac:dyDescent="0.45"/>
    <row r="31" spans="1:14" s="17" customFormat="1" x14ac:dyDescent="0.45">
      <c r="A31" s="28"/>
      <c r="B31" s="29" t="s">
        <v>0</v>
      </c>
      <c r="C31" s="29" t="s">
        <v>1</v>
      </c>
      <c r="D31" s="29" t="s">
        <v>3</v>
      </c>
      <c r="E31" s="29" t="s">
        <v>4</v>
      </c>
      <c r="F31" s="29" t="s">
        <v>5</v>
      </c>
      <c r="G31" s="29" t="s">
        <v>6</v>
      </c>
      <c r="H31" s="29" t="s">
        <v>12</v>
      </c>
      <c r="I31" s="29" t="s">
        <v>8</v>
      </c>
      <c r="J31" s="29" t="s">
        <v>13</v>
      </c>
      <c r="K31" s="29" t="s">
        <v>14</v>
      </c>
      <c r="L31" s="29" t="s">
        <v>11</v>
      </c>
      <c r="M31" s="29" t="s">
        <v>2</v>
      </c>
      <c r="N31" s="29" t="s">
        <v>65</v>
      </c>
    </row>
    <row r="32" spans="1:14" s="7" customFormat="1" ht="18" x14ac:dyDescent="0.55000000000000004">
      <c r="A32" s="31" t="s">
        <v>94</v>
      </c>
      <c r="B32" s="32">
        <f>B5+B9+B13+B21+B25+B29</f>
        <v>0</v>
      </c>
      <c r="C32" s="32">
        <f t="shared" ref="C32:N32" si="7">C5+C9+C13+C21+C25+C29</f>
        <v>55.35</v>
      </c>
      <c r="D32" s="32">
        <f t="shared" si="7"/>
        <v>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55.35</v>
      </c>
    </row>
    <row r="33" spans="1:37" ht="30.75" x14ac:dyDescent="0.9">
      <c r="A33" s="44" t="s">
        <v>57</v>
      </c>
    </row>
    <row r="34" spans="1:37" ht="18" x14ac:dyDescent="0.55000000000000004">
      <c r="A34" s="146"/>
      <c r="B34" s="107" t="s">
        <v>0</v>
      </c>
      <c r="C34" s="107" t="s">
        <v>1</v>
      </c>
      <c r="D34" s="107" t="s">
        <v>3</v>
      </c>
      <c r="E34" s="107" t="s">
        <v>4</v>
      </c>
      <c r="F34" s="107" t="s">
        <v>5</v>
      </c>
      <c r="G34" s="107" t="s">
        <v>6</v>
      </c>
      <c r="H34" s="107" t="s">
        <v>12</v>
      </c>
      <c r="I34" s="107" t="s">
        <v>8</v>
      </c>
      <c r="J34" s="107" t="s">
        <v>13</v>
      </c>
      <c r="K34" s="107" t="s">
        <v>14</v>
      </c>
      <c r="L34" s="107" t="s">
        <v>11</v>
      </c>
      <c r="M34" s="107" t="s">
        <v>2</v>
      </c>
      <c r="N34" s="107" t="s">
        <v>65</v>
      </c>
    </row>
    <row r="35" spans="1:37" x14ac:dyDescent="0.45">
      <c r="A35" s="62" t="s">
        <v>116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192">
        <f>SUM(B35:M35)</f>
        <v>0</v>
      </c>
    </row>
    <row r="36" spans="1:37" x14ac:dyDescent="0.45">
      <c r="A36" s="62" t="s">
        <v>117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192">
        <f t="shared" ref="N36:N39" si="8">SUM(B36:M36)</f>
        <v>0</v>
      </c>
    </row>
    <row r="37" spans="1:37" x14ac:dyDescent="0.45">
      <c r="A37" s="62" t="s">
        <v>118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192">
        <f t="shared" si="8"/>
        <v>0</v>
      </c>
    </row>
    <row r="38" spans="1:37" x14ac:dyDescent="0.45">
      <c r="A38" s="62" t="s">
        <v>109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192">
        <f t="shared" si="8"/>
        <v>0</v>
      </c>
    </row>
    <row r="39" spans="1:37" x14ac:dyDescent="0.45">
      <c r="A39" s="62" t="s">
        <v>110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162">
        <f t="shared" si="8"/>
        <v>0</v>
      </c>
    </row>
    <row r="40" spans="1:37" ht="18" x14ac:dyDescent="0.55000000000000004">
      <c r="A40" s="148" t="s">
        <v>82</v>
      </c>
      <c r="B40" s="70">
        <f t="shared" ref="B40:M40" si="9">SUM(B35:B39)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70">
        <f t="shared" si="9"/>
        <v>0</v>
      </c>
      <c r="G40" s="70">
        <f t="shared" si="9"/>
        <v>0</v>
      </c>
      <c r="H40" s="70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149">
        <f>SUM(N35:N39)</f>
        <v>0</v>
      </c>
    </row>
    <row r="42" spans="1:37" ht="18" x14ac:dyDescent="0.55000000000000004">
      <c r="A42" s="146"/>
      <c r="B42" s="107" t="s">
        <v>0</v>
      </c>
      <c r="C42" s="107" t="s">
        <v>1</v>
      </c>
      <c r="D42" s="107" t="s">
        <v>3</v>
      </c>
      <c r="E42" s="107" t="s">
        <v>4</v>
      </c>
      <c r="F42" s="107" t="s">
        <v>5</v>
      </c>
      <c r="G42" s="107" t="s">
        <v>6</v>
      </c>
      <c r="H42" s="107" t="s">
        <v>12</v>
      </c>
      <c r="I42" s="107" t="s">
        <v>8</v>
      </c>
      <c r="J42" s="107" t="s">
        <v>13</v>
      </c>
      <c r="K42" s="107" t="s">
        <v>14</v>
      </c>
      <c r="L42" s="107" t="s">
        <v>11</v>
      </c>
      <c r="M42" s="107" t="s">
        <v>2</v>
      </c>
      <c r="N42" s="107" t="s">
        <v>65</v>
      </c>
    </row>
    <row r="43" spans="1:37" x14ac:dyDescent="0.45">
      <c r="A43" s="62" t="s">
        <v>113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192">
        <f>SUM(B43:M43)</f>
        <v>0</v>
      </c>
    </row>
    <row r="44" spans="1:37" x14ac:dyDescent="0.45">
      <c r="A44" s="62" t="s">
        <v>114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192">
        <f t="shared" ref="N44:N45" si="10">SUM(B44:M44)</f>
        <v>0</v>
      </c>
    </row>
    <row r="45" spans="1:37" x14ac:dyDescent="0.45">
      <c r="A45" s="62" t="s">
        <v>112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162">
        <f t="shared" si="10"/>
        <v>0</v>
      </c>
    </row>
    <row r="46" spans="1:37" ht="18" x14ac:dyDescent="0.55000000000000004">
      <c r="A46" s="148" t="s">
        <v>47</v>
      </c>
      <c r="B46" s="70">
        <f>SUM(B45)</f>
        <v>0</v>
      </c>
      <c r="C46" s="70">
        <f t="shared" ref="C46:M46" si="11">SUM(C45)</f>
        <v>0</v>
      </c>
      <c r="D46" s="70">
        <f t="shared" si="11"/>
        <v>0</v>
      </c>
      <c r="E46" s="70">
        <f t="shared" si="11"/>
        <v>0</v>
      </c>
      <c r="F46" s="70">
        <f t="shared" si="11"/>
        <v>0</v>
      </c>
      <c r="G46" s="70">
        <f t="shared" si="11"/>
        <v>0</v>
      </c>
      <c r="H46" s="70">
        <f t="shared" si="11"/>
        <v>0</v>
      </c>
      <c r="I46" s="70">
        <f t="shared" si="11"/>
        <v>0</v>
      </c>
      <c r="J46" s="70">
        <f t="shared" si="11"/>
        <v>0</v>
      </c>
      <c r="K46" s="70">
        <f>SUM(K43:K45)</f>
        <v>0</v>
      </c>
      <c r="L46" s="70">
        <f>SUM(L43:L45)</f>
        <v>0</v>
      </c>
      <c r="M46" s="70">
        <f t="shared" si="11"/>
        <v>0</v>
      </c>
      <c r="N46" s="151">
        <f>SUM(N43:N45)</f>
        <v>0</v>
      </c>
    </row>
    <row r="47" spans="1:37" s="9" customFormat="1" x14ac:dyDescent="0.45"/>
    <row r="48" spans="1:37" s="16" customFormat="1" x14ac:dyDescent="0.45">
      <c r="A48" s="152"/>
      <c r="B48" s="107" t="s">
        <v>0</v>
      </c>
      <c r="C48" s="107" t="s">
        <v>1</v>
      </c>
      <c r="D48" s="107" t="s">
        <v>3</v>
      </c>
      <c r="E48" s="107" t="s">
        <v>4</v>
      </c>
      <c r="F48" s="107" t="s">
        <v>5</v>
      </c>
      <c r="G48" s="107" t="s">
        <v>6</v>
      </c>
      <c r="H48" s="107" t="s">
        <v>12</v>
      </c>
      <c r="I48" s="107" t="s">
        <v>8</v>
      </c>
      <c r="J48" s="107" t="s">
        <v>13</v>
      </c>
      <c r="K48" s="107" t="s">
        <v>14</v>
      </c>
      <c r="L48" s="107" t="s">
        <v>11</v>
      </c>
      <c r="M48" s="107" t="s">
        <v>2</v>
      </c>
      <c r="N48" s="107" t="s">
        <v>66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x14ac:dyDescent="0.45">
      <c r="A49" s="153" t="s">
        <v>115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192">
        <f>SUM(B49:M49)</f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8" customFormat="1" x14ac:dyDescent="0.45">
      <c r="A50" s="62" t="s">
        <v>69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150">
        <f>SUM(B50:M50)</f>
        <v>0</v>
      </c>
    </row>
    <row r="51" spans="1:37" s="8" customFormat="1" ht="18" x14ac:dyDescent="0.55000000000000004">
      <c r="A51" s="148" t="s">
        <v>83</v>
      </c>
      <c r="B51" s="70">
        <f t="shared" ref="B51:M51" si="12">SUM(B50:B50)</f>
        <v>0</v>
      </c>
      <c r="C51" s="70">
        <f t="shared" si="12"/>
        <v>0</v>
      </c>
      <c r="D51" s="70">
        <f t="shared" si="12"/>
        <v>0</v>
      </c>
      <c r="E51" s="70">
        <f t="shared" si="12"/>
        <v>0</v>
      </c>
      <c r="F51" s="70">
        <f t="shared" si="12"/>
        <v>0</v>
      </c>
      <c r="G51" s="70">
        <f t="shared" si="12"/>
        <v>0</v>
      </c>
      <c r="H51" s="70">
        <f t="shared" si="12"/>
        <v>0</v>
      </c>
      <c r="I51" s="70">
        <f t="shared" si="12"/>
        <v>0</v>
      </c>
      <c r="J51" s="70">
        <f t="shared" si="12"/>
        <v>0</v>
      </c>
      <c r="K51" s="70">
        <f t="shared" si="12"/>
        <v>0</v>
      </c>
      <c r="L51" s="70">
        <f>SUM(L49:L50)</f>
        <v>0</v>
      </c>
      <c r="M51" s="70">
        <f t="shared" si="12"/>
        <v>0</v>
      </c>
      <c r="N51" s="151">
        <f>SUM(B51:M51)</f>
        <v>0</v>
      </c>
    </row>
    <row r="52" spans="1:37" s="8" customFormat="1" x14ac:dyDescent="0.45"/>
    <row r="53" spans="1:37" s="15" customFormat="1" x14ac:dyDescent="0.45">
      <c r="A53" s="151"/>
      <c r="B53" s="107" t="s">
        <v>0</v>
      </c>
      <c r="C53" s="107" t="s">
        <v>1</v>
      </c>
      <c r="D53" s="107" t="s">
        <v>3</v>
      </c>
      <c r="E53" s="107" t="s">
        <v>4</v>
      </c>
      <c r="F53" s="107" t="s">
        <v>5</v>
      </c>
      <c r="G53" s="107" t="s">
        <v>6</v>
      </c>
      <c r="H53" s="107" t="s">
        <v>12</v>
      </c>
      <c r="I53" s="107" t="s">
        <v>8</v>
      </c>
      <c r="J53" s="107" t="s">
        <v>13</v>
      </c>
      <c r="K53" s="107" t="s">
        <v>14</v>
      </c>
      <c r="L53" s="107" t="s">
        <v>11</v>
      </c>
      <c r="M53" s="107" t="s">
        <v>2</v>
      </c>
      <c r="N53" s="107" t="s">
        <v>66</v>
      </c>
    </row>
    <row r="54" spans="1:37" s="15" customFormat="1" x14ac:dyDescent="0.45">
      <c r="A54" s="153" t="s">
        <v>95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152">
        <f>SUM(B54:M54)</f>
        <v>0</v>
      </c>
    </row>
    <row r="55" spans="1:37" s="15" customFormat="1" x14ac:dyDescent="0.45">
      <c r="A55" s="153" t="s">
        <v>119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152">
        <f t="shared" ref="N55:N57" si="13">SUM(B55:M55)</f>
        <v>0</v>
      </c>
    </row>
    <row r="56" spans="1:37" s="15" customFormat="1" x14ac:dyDescent="0.45">
      <c r="A56" s="153" t="s">
        <v>111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152">
        <f t="shared" si="13"/>
        <v>0</v>
      </c>
    </row>
    <row r="57" spans="1:37" s="5" customFormat="1" x14ac:dyDescent="0.45">
      <c r="A57" s="64" t="s">
        <v>96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50">
        <f t="shared" si="13"/>
        <v>0</v>
      </c>
    </row>
    <row r="58" spans="1:37" s="11" customFormat="1" ht="18" x14ac:dyDescent="0.55000000000000004">
      <c r="A58" s="154" t="s">
        <v>56</v>
      </c>
      <c r="B58" s="155">
        <f>SUM(B54:B57)</f>
        <v>0</v>
      </c>
      <c r="C58" s="155">
        <f t="shared" ref="C58:M58" si="14">SUM(C54:C57)</f>
        <v>0</v>
      </c>
      <c r="D58" s="155">
        <f t="shared" si="14"/>
        <v>0</v>
      </c>
      <c r="E58" s="155">
        <f t="shared" si="14"/>
        <v>0</v>
      </c>
      <c r="F58" s="155">
        <f t="shared" si="14"/>
        <v>0</v>
      </c>
      <c r="G58" s="155">
        <f t="shared" si="14"/>
        <v>0</v>
      </c>
      <c r="H58" s="155">
        <f t="shared" si="14"/>
        <v>0</v>
      </c>
      <c r="I58" s="155">
        <f t="shared" si="14"/>
        <v>0</v>
      </c>
      <c r="J58" s="155">
        <f t="shared" si="14"/>
        <v>0</v>
      </c>
      <c r="K58" s="155">
        <f t="shared" si="14"/>
        <v>0</v>
      </c>
      <c r="L58" s="155">
        <f t="shared" si="14"/>
        <v>0</v>
      </c>
      <c r="M58" s="155">
        <f t="shared" si="14"/>
        <v>0</v>
      </c>
      <c r="N58" s="151">
        <f>SUM(N54:N57)</f>
        <v>0</v>
      </c>
    </row>
    <row r="59" spans="1:37" s="11" customFormat="1" x14ac:dyDescent="0.45"/>
    <row r="60" spans="1:37" s="15" customFormat="1" x14ac:dyDescent="0.45">
      <c r="A60" s="41"/>
      <c r="B60" s="37" t="s">
        <v>0</v>
      </c>
      <c r="C60" s="37" t="s">
        <v>1</v>
      </c>
      <c r="D60" s="37" t="s">
        <v>3</v>
      </c>
      <c r="E60" s="37" t="s">
        <v>4</v>
      </c>
      <c r="F60" s="37" t="s">
        <v>5</v>
      </c>
      <c r="G60" s="37" t="s">
        <v>6</v>
      </c>
      <c r="H60" s="37" t="s">
        <v>12</v>
      </c>
      <c r="I60" s="37" t="s">
        <v>8</v>
      </c>
      <c r="J60" s="37" t="s">
        <v>13</v>
      </c>
      <c r="K60" s="37" t="s">
        <v>14</v>
      </c>
      <c r="L60" s="37" t="s">
        <v>11</v>
      </c>
      <c r="M60" s="37" t="s">
        <v>2</v>
      </c>
      <c r="N60" s="37" t="s">
        <v>66</v>
      </c>
    </row>
    <row r="61" spans="1:37" s="11" customFormat="1" ht="18" x14ac:dyDescent="0.55000000000000004">
      <c r="A61" s="42" t="s">
        <v>97</v>
      </c>
      <c r="B61" s="43">
        <f>B40+B46+B51+B58</f>
        <v>0</v>
      </c>
      <c r="C61" s="43">
        <f t="shared" ref="C61:N61" si="15">C40+C46+C51+C58</f>
        <v>0</v>
      </c>
      <c r="D61" s="43">
        <f t="shared" si="15"/>
        <v>0</v>
      </c>
      <c r="E61" s="43">
        <f t="shared" si="15"/>
        <v>0</v>
      </c>
      <c r="F61" s="43">
        <f t="shared" si="15"/>
        <v>0</v>
      </c>
      <c r="G61" s="43">
        <f t="shared" si="15"/>
        <v>0</v>
      </c>
      <c r="H61" s="43">
        <f t="shared" si="15"/>
        <v>0</v>
      </c>
      <c r="I61" s="43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</row>
    <row r="62" spans="1:37" ht="30.75" x14ac:dyDescent="0.9">
      <c r="A62" s="44" t="s">
        <v>58</v>
      </c>
    </row>
    <row r="63" spans="1:37" s="17" customFormat="1" x14ac:dyDescent="0.45">
      <c r="A63" s="45"/>
      <c r="B63" s="46" t="s">
        <v>0</v>
      </c>
      <c r="C63" s="46" t="s">
        <v>1</v>
      </c>
      <c r="D63" s="46" t="s">
        <v>3</v>
      </c>
      <c r="E63" s="46" t="s">
        <v>4</v>
      </c>
      <c r="F63" s="46" t="s">
        <v>5</v>
      </c>
      <c r="G63" s="46" t="s">
        <v>6</v>
      </c>
      <c r="H63" s="46" t="s">
        <v>12</v>
      </c>
      <c r="I63" s="46" t="s">
        <v>8</v>
      </c>
      <c r="J63" s="46" t="s">
        <v>13</v>
      </c>
      <c r="K63" s="46" t="s">
        <v>14</v>
      </c>
      <c r="L63" s="46" t="s">
        <v>11</v>
      </c>
      <c r="M63" s="46" t="s">
        <v>2</v>
      </c>
      <c r="N63" s="46" t="s">
        <v>65</v>
      </c>
    </row>
    <row r="64" spans="1:37" s="17" customFormat="1" x14ac:dyDescent="0.45">
      <c r="A64" s="116" t="s">
        <v>69</v>
      </c>
      <c r="B64" s="117">
        <v>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9">
        <f>SUM(B64:M64)</f>
        <v>0</v>
      </c>
    </row>
    <row r="65" spans="1:14" s="17" customFormat="1" x14ac:dyDescent="0.45">
      <c r="A65" s="116" t="s">
        <v>70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8">
        <f>SUM(B65:M65)</f>
        <v>0</v>
      </c>
    </row>
    <row r="66" spans="1:14" s="17" customFormat="1" x14ac:dyDescent="0.45">
      <c r="A66" s="116" t="s">
        <v>71</v>
      </c>
      <c r="B66" s="117">
        <v>7000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8">
        <f>SUM(B66:M66)</f>
        <v>7000</v>
      </c>
    </row>
    <row r="67" spans="1:14" s="6" customFormat="1" x14ac:dyDescent="0.45">
      <c r="A67" s="47" t="s">
        <v>68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110">
        <f>SUM(B67:M67)</f>
        <v>0</v>
      </c>
    </row>
    <row r="68" spans="1:14" s="7" customFormat="1" ht="18" x14ac:dyDescent="0.55000000000000004">
      <c r="A68" s="49" t="s">
        <v>60</v>
      </c>
      <c r="B68" s="50">
        <f>SUM(B64:B67)</f>
        <v>7000</v>
      </c>
      <c r="C68" s="50">
        <f t="shared" ref="C68:M68" si="16">SUM(C64:C67)</f>
        <v>0</v>
      </c>
      <c r="D68" s="50">
        <f t="shared" si="16"/>
        <v>0</v>
      </c>
      <c r="E68" s="50">
        <f t="shared" si="16"/>
        <v>0</v>
      </c>
      <c r="F68" s="50">
        <f t="shared" si="16"/>
        <v>0</v>
      </c>
      <c r="G68" s="50">
        <f t="shared" si="16"/>
        <v>0</v>
      </c>
      <c r="H68" s="50">
        <f t="shared" si="16"/>
        <v>0</v>
      </c>
      <c r="I68" s="50">
        <f t="shared" si="16"/>
        <v>0</v>
      </c>
      <c r="J68" s="50">
        <f t="shared" si="16"/>
        <v>0</v>
      </c>
      <c r="K68" s="50">
        <f t="shared" si="16"/>
        <v>0</v>
      </c>
      <c r="L68" s="50">
        <f t="shared" si="16"/>
        <v>0</v>
      </c>
      <c r="M68" s="50">
        <f t="shared" si="16"/>
        <v>0</v>
      </c>
      <c r="N68" s="108">
        <f>SUM(N64:N67)</f>
        <v>7000</v>
      </c>
    </row>
    <row r="69" spans="1:14" s="200" customFormat="1" ht="18" x14ac:dyDescent="0.55000000000000004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</row>
    <row r="70" spans="1:14" ht="30.75" x14ac:dyDescent="0.9">
      <c r="A70" s="44" t="s">
        <v>51</v>
      </c>
    </row>
    <row r="71" spans="1:14" s="15" customFormat="1" x14ac:dyDescent="0.45">
      <c r="A71" s="156"/>
      <c r="B71" s="57" t="s">
        <v>0</v>
      </c>
      <c r="C71" s="57" t="s">
        <v>1</v>
      </c>
      <c r="D71" s="57" t="s">
        <v>3</v>
      </c>
      <c r="E71" s="57" t="s">
        <v>4</v>
      </c>
      <c r="F71" s="57" t="s">
        <v>5</v>
      </c>
      <c r="G71" s="57" t="s">
        <v>6</v>
      </c>
      <c r="H71" s="57" t="s">
        <v>12</v>
      </c>
      <c r="I71" s="57" t="s">
        <v>8</v>
      </c>
      <c r="J71" s="57" t="s">
        <v>13</v>
      </c>
      <c r="K71" s="57" t="s">
        <v>14</v>
      </c>
      <c r="L71" s="57" t="s">
        <v>11</v>
      </c>
      <c r="M71" s="57" t="s">
        <v>2</v>
      </c>
      <c r="N71" s="57" t="s">
        <v>66</v>
      </c>
    </row>
    <row r="72" spans="1:14" s="15" customFormat="1" x14ac:dyDescent="0.45">
      <c r="A72" s="156"/>
      <c r="B72" s="195">
        <v>0</v>
      </c>
      <c r="C72" s="195">
        <v>0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6">
        <f>SUM(B72:M72)</f>
        <v>0</v>
      </c>
    </row>
    <row r="73" spans="1:14" s="5" customFormat="1" x14ac:dyDescent="0.45">
      <c r="A73" s="157"/>
      <c r="B73" s="158">
        <v>0</v>
      </c>
      <c r="C73" s="158">
        <v>0</v>
      </c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97">
        <f>SUM(B73:M73)</f>
        <v>0</v>
      </c>
    </row>
    <row r="74" spans="1:14" s="11" customFormat="1" ht="18" x14ac:dyDescent="0.55000000000000004">
      <c r="A74" s="159" t="s">
        <v>51</v>
      </c>
      <c r="B74" s="160">
        <f>SUM(B73)</f>
        <v>0</v>
      </c>
      <c r="C74" s="160">
        <f t="shared" ref="C74:M74" si="17">SUM(C73)</f>
        <v>0</v>
      </c>
      <c r="D74" s="160">
        <f t="shared" si="17"/>
        <v>0</v>
      </c>
      <c r="E74" s="160">
        <f t="shared" si="17"/>
        <v>0</v>
      </c>
      <c r="F74" s="160">
        <f t="shared" si="17"/>
        <v>0</v>
      </c>
      <c r="G74" s="160">
        <f t="shared" si="17"/>
        <v>0</v>
      </c>
      <c r="H74" s="160">
        <f t="shared" si="17"/>
        <v>0</v>
      </c>
      <c r="I74" s="160">
        <f t="shared" si="17"/>
        <v>0</v>
      </c>
      <c r="J74" s="160">
        <f t="shared" si="17"/>
        <v>0</v>
      </c>
      <c r="K74" s="160">
        <f t="shared" si="17"/>
        <v>0</v>
      </c>
      <c r="L74" s="160">
        <f>SUM(L72:L73)</f>
        <v>0</v>
      </c>
      <c r="M74" s="160">
        <f t="shared" si="17"/>
        <v>0</v>
      </c>
      <c r="N74" s="156">
        <f>SUM(B74:M74)</f>
        <v>0</v>
      </c>
    </row>
    <row r="76" spans="1:14" ht="15.75" hidden="1" x14ac:dyDescent="0.5">
      <c r="A76" s="182" t="s">
        <v>98</v>
      </c>
      <c r="B76" s="176">
        <f>B32+B61+B74</f>
        <v>0</v>
      </c>
      <c r="C76" s="176">
        <f t="shared" ref="C76:M76" si="18">C32+C61+C74</f>
        <v>55.35</v>
      </c>
      <c r="D76" s="176">
        <f t="shared" si="18"/>
        <v>0</v>
      </c>
      <c r="E76" s="176">
        <f t="shared" si="18"/>
        <v>0</v>
      </c>
      <c r="F76" s="176">
        <f t="shared" si="18"/>
        <v>0</v>
      </c>
      <c r="G76" s="176">
        <f t="shared" si="18"/>
        <v>0</v>
      </c>
      <c r="H76" s="176">
        <f t="shared" si="18"/>
        <v>0</v>
      </c>
      <c r="I76" s="176">
        <f t="shared" si="18"/>
        <v>0</v>
      </c>
      <c r="J76" s="176">
        <f t="shared" si="18"/>
        <v>0</v>
      </c>
      <c r="K76" s="176">
        <f t="shared" si="18"/>
        <v>0</v>
      </c>
      <c r="L76" s="176">
        <f t="shared" si="18"/>
        <v>0</v>
      </c>
      <c r="M76" s="176">
        <f t="shared" si="18"/>
        <v>0</v>
      </c>
      <c r="N76" s="177">
        <f>SUM(B76:M76)</f>
        <v>55.35</v>
      </c>
    </row>
    <row r="77" spans="1:14" ht="15.75" hidden="1" x14ac:dyDescent="0.5">
      <c r="A77" s="182" t="s">
        <v>99</v>
      </c>
      <c r="B77" s="178">
        <f>'2022-23 Projected Detail '!B72</f>
        <v>15980.17</v>
      </c>
      <c r="C77" s="178">
        <f>'2022-23 Projected Detail '!C72</f>
        <v>1999.6399999999999</v>
      </c>
      <c r="D77" s="178">
        <f>'2022-23 Projected Detail '!D72</f>
        <v>2062.64</v>
      </c>
      <c r="E77" s="178">
        <f>'2022-23 Projected Detail '!E72</f>
        <v>2043.47</v>
      </c>
      <c r="F77" s="178">
        <f>'2022-23 Projected Detail '!F72</f>
        <v>1957.6399999999999</v>
      </c>
      <c r="G77" s="178">
        <f>'2022-23 Projected Detail '!G72</f>
        <v>1942.6699999999998</v>
      </c>
      <c r="H77" s="178">
        <f>'2022-23 Projected Detail '!H72</f>
        <v>1942.6699999999998</v>
      </c>
      <c r="I77" s="178">
        <f>'2022-23 Projected Detail '!I72</f>
        <v>1957.6399999999999</v>
      </c>
      <c r="J77" s="178">
        <f>'2022-23 Projected Detail '!J72</f>
        <v>3042.67</v>
      </c>
      <c r="K77" s="178">
        <f>'2022-23 Projected Detail '!K72</f>
        <v>2098.35</v>
      </c>
      <c r="L77" s="178">
        <f>'2022-23 Projected Detail '!L72</f>
        <v>1942.6699999999998</v>
      </c>
      <c r="M77" s="178">
        <f>'2022-23 Projected Detail '!M72</f>
        <v>1942.673</v>
      </c>
      <c r="N77" s="179">
        <f>SUM(B77:M77)</f>
        <v>38912.902999999998</v>
      </c>
    </row>
    <row r="78" spans="1:14" ht="16.149999999999999" hidden="1" thickBot="1" x14ac:dyDescent="0.55000000000000004">
      <c r="A78" s="182" t="s">
        <v>24</v>
      </c>
      <c r="B78" s="180">
        <f>B76-B77</f>
        <v>-15980.17</v>
      </c>
      <c r="C78" s="180">
        <f t="shared" ref="C78:M78" si="19">C76-C77</f>
        <v>-1944.29</v>
      </c>
      <c r="D78" s="180">
        <f t="shared" si="19"/>
        <v>-2062.64</v>
      </c>
      <c r="E78" s="180">
        <f t="shared" si="19"/>
        <v>-2043.47</v>
      </c>
      <c r="F78" s="180">
        <f t="shared" si="19"/>
        <v>-1957.6399999999999</v>
      </c>
      <c r="G78" s="180">
        <f t="shared" si="19"/>
        <v>-1942.6699999999998</v>
      </c>
      <c r="H78" s="180">
        <f t="shared" si="19"/>
        <v>-1942.6699999999998</v>
      </c>
      <c r="I78" s="180">
        <f t="shared" si="19"/>
        <v>-1957.6399999999999</v>
      </c>
      <c r="J78" s="180">
        <f t="shared" si="19"/>
        <v>-3042.67</v>
      </c>
      <c r="K78" s="180">
        <f t="shared" si="19"/>
        <v>-2098.35</v>
      </c>
      <c r="L78" s="180">
        <f t="shared" si="19"/>
        <v>-1942.6699999999998</v>
      </c>
      <c r="M78" s="180">
        <f t="shared" si="19"/>
        <v>-1942.673</v>
      </c>
      <c r="N78" s="181">
        <f>SUM(B78:M78)</f>
        <v>-38857.552999999993</v>
      </c>
    </row>
    <row r="81" spans="1:14" ht="15.75" x14ac:dyDescent="0.5">
      <c r="A81" s="183"/>
      <c r="B81" s="184" t="s">
        <v>106</v>
      </c>
      <c r="C81" s="184" t="s">
        <v>102</v>
      </c>
      <c r="D81" s="184" t="s">
        <v>103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1:14" ht="15.75" x14ac:dyDescent="0.5">
      <c r="A82" s="185" t="s">
        <v>100</v>
      </c>
      <c r="B82" s="186">
        <f>'Actual Budget'!O12</f>
        <v>9610</v>
      </c>
      <c r="C82" s="186">
        <f>N40</f>
        <v>0</v>
      </c>
      <c r="D82" s="186">
        <f>B82-C82</f>
        <v>9610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</row>
    <row r="83" spans="1:14" ht="15.75" x14ac:dyDescent="0.5">
      <c r="A83" s="185" t="s">
        <v>101</v>
      </c>
      <c r="B83" s="186">
        <f>'Actual Budget'!O14</f>
        <v>4000</v>
      </c>
      <c r="C83" s="186">
        <f>N51</f>
        <v>0</v>
      </c>
      <c r="D83" s="186">
        <f t="shared" ref="D83:D85" si="20">B83-C83</f>
        <v>4000</v>
      </c>
      <c r="E83" s="124"/>
      <c r="F83" s="124"/>
      <c r="G83" s="124"/>
      <c r="H83" s="124"/>
      <c r="I83" s="124"/>
      <c r="J83" s="124"/>
      <c r="K83" s="124"/>
      <c r="L83" s="124"/>
      <c r="M83" s="124"/>
      <c r="N83" s="124"/>
    </row>
    <row r="84" spans="1:14" ht="15.75" x14ac:dyDescent="0.5">
      <c r="A84" s="185" t="s">
        <v>104</v>
      </c>
      <c r="B84" s="186">
        <f>'Actual Budget'!O13</f>
        <v>4000</v>
      </c>
      <c r="C84" s="186">
        <f>N46</f>
        <v>0</v>
      </c>
      <c r="D84" s="186">
        <f t="shared" si="20"/>
        <v>4000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 ht="15.75" x14ac:dyDescent="0.5">
      <c r="A85" s="185" t="s">
        <v>105</v>
      </c>
      <c r="B85" s="186">
        <f>'Actual Budget'!O15</f>
        <v>3000</v>
      </c>
      <c r="C85" s="186">
        <f>N58</f>
        <v>0</v>
      </c>
      <c r="D85" s="186">
        <f t="shared" si="20"/>
        <v>3000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</sheetData>
  <pageMargins left="0.25" right="0.25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2022-23 Projected Budget</vt:lpstr>
      <vt:lpstr>2022-23 Projected Detail </vt:lpstr>
      <vt:lpstr>Actual Budget</vt:lpstr>
      <vt:lpstr>Actual Detail</vt:lpstr>
      <vt:lpstr>'2022-23 Projected Budget'!Print_Area</vt:lpstr>
      <vt:lpstr>'2022-23 Projected Detail '!Print_Area</vt:lpstr>
      <vt:lpstr>'Actual Budget'!Print_Area</vt:lpstr>
      <vt:lpstr>'Actual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Hoover</dc:creator>
  <cp:lastModifiedBy>Tony Hoover</cp:lastModifiedBy>
  <cp:lastPrinted>2021-11-03T00:06:21Z</cp:lastPrinted>
  <dcterms:created xsi:type="dcterms:W3CDTF">2020-02-05T19:57:38Z</dcterms:created>
  <dcterms:modified xsi:type="dcterms:W3CDTF">2022-06-22T05:31:49Z</dcterms:modified>
</cp:coreProperties>
</file>